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-mateos\Downloads\DCE-GPMB-25S10- ESPACES VERTS\"/>
    </mc:Choice>
  </mc:AlternateContent>
  <xr:revisionPtr revIDLastSave="0" documentId="13_ncr:1_{337D58B1-2E9B-445F-A3CA-1E14A0B7B6AE}" xr6:coauthVersionLast="47" xr6:coauthVersionMax="47" xr10:uidLastSave="{00000000-0000-0000-0000-000000000000}"/>
  <bookViews>
    <workbookView xWindow="-120" yWindow="-120" windowWidth="29040" windowHeight="15720" xr2:uid="{23F06312-9CFE-4972-979F-EFF1E24D0F91}"/>
  </bookViews>
  <sheets>
    <sheet name="BPU-Lot n°1" sheetId="2" r:id="rId1"/>
    <sheet name="DQE- Lot n°1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9" i="1" l="1"/>
  <c r="E21" i="1"/>
  <c r="E73" i="1"/>
  <c r="E72" i="1"/>
  <c r="E121" i="1"/>
  <c r="E88" i="1"/>
  <c r="G88" i="1" l="1"/>
  <c r="E58" i="1"/>
  <c r="G58" i="1" s="1"/>
  <c r="E57" i="1"/>
  <c r="G57" i="1" s="1"/>
  <c r="E56" i="1"/>
  <c r="G56" i="1" s="1"/>
  <c r="E55" i="1"/>
  <c r="G55" i="1" s="1"/>
  <c r="E54" i="1"/>
  <c r="G54" i="1" s="1"/>
  <c r="G60" i="1" l="1"/>
  <c r="E9" i="1"/>
  <c r="G9" i="1" s="1"/>
  <c r="E10" i="1"/>
  <c r="G10" i="1" s="1"/>
  <c r="E11" i="1"/>
  <c r="G11" i="1" s="1"/>
  <c r="E12" i="1"/>
  <c r="G12" i="1" s="1"/>
  <c r="E15" i="1"/>
  <c r="G15" i="1" s="1"/>
  <c r="E16" i="1"/>
  <c r="G16" i="1" s="1"/>
  <c r="E19" i="1"/>
  <c r="G19" i="1" s="1"/>
  <c r="E20" i="1"/>
  <c r="G20" i="1" s="1"/>
  <c r="G21" i="1"/>
  <c r="E24" i="1"/>
  <c r="G24" i="1" s="1"/>
  <c r="E25" i="1"/>
  <c r="G25" i="1" s="1"/>
  <c r="E28" i="1"/>
  <c r="G28" i="1" s="1"/>
  <c r="E29" i="1"/>
  <c r="G29" i="1" s="1"/>
  <c r="E33" i="1"/>
  <c r="G33" i="1" s="1"/>
  <c r="E34" i="1"/>
  <c r="G34" i="1" s="1"/>
  <c r="E37" i="1"/>
  <c r="G37" i="1" s="1"/>
  <c r="E38" i="1"/>
  <c r="G38" i="1" s="1"/>
  <c r="E39" i="1"/>
  <c r="G39" i="1" s="1"/>
  <c r="E40" i="1"/>
  <c r="G40" i="1" s="1"/>
  <c r="E44" i="1"/>
  <c r="G44" i="1" s="1"/>
  <c r="E45" i="1"/>
  <c r="G45" i="1" s="1"/>
  <c r="E49" i="1"/>
  <c r="G49" i="1" s="1"/>
  <c r="E50" i="1"/>
  <c r="G50" i="1" s="1"/>
  <c r="E62" i="1"/>
  <c r="G62" i="1" s="1"/>
  <c r="E63" i="1"/>
  <c r="G63" i="1" s="1"/>
  <c r="E64" i="1"/>
  <c r="G64" i="1" s="1"/>
  <c r="E69" i="1"/>
  <c r="G69" i="1" s="1"/>
  <c r="E70" i="1"/>
  <c r="G70" i="1" s="1"/>
  <c r="E71" i="1"/>
  <c r="G71" i="1" s="1"/>
  <c r="G72" i="1"/>
  <c r="G73" i="1"/>
  <c r="E74" i="1"/>
  <c r="G74" i="1" s="1"/>
  <c r="E78" i="1"/>
  <c r="G78" i="1" s="1"/>
  <c r="E79" i="1"/>
  <c r="G79" i="1" s="1"/>
  <c r="E83" i="1"/>
  <c r="G83" i="1" s="1"/>
  <c r="E84" i="1"/>
  <c r="G84" i="1" s="1"/>
  <c r="E85" i="1"/>
  <c r="G85" i="1" s="1"/>
  <c r="E86" i="1"/>
  <c r="G86" i="1" s="1"/>
  <c r="E87" i="1"/>
  <c r="G87" i="1" s="1"/>
  <c r="E89" i="1"/>
  <c r="G89" i="1" s="1"/>
  <c r="E93" i="1"/>
  <c r="G93" i="1" s="1"/>
  <c r="E94" i="1"/>
  <c r="G94" i="1" s="1"/>
  <c r="E99" i="1"/>
  <c r="G99" i="1" s="1"/>
  <c r="E100" i="1"/>
  <c r="G100" i="1" s="1"/>
  <c r="E104" i="1"/>
  <c r="G104" i="1" s="1"/>
  <c r="E105" i="1"/>
  <c r="G105" i="1" s="1"/>
  <c r="E106" i="1"/>
  <c r="G106" i="1" s="1"/>
  <c r="E107" i="1"/>
  <c r="G107" i="1" s="1"/>
  <c r="E108" i="1"/>
  <c r="G108" i="1" s="1"/>
  <c r="E112" i="1"/>
  <c r="G112" i="1" s="1"/>
  <c r="E113" i="1"/>
  <c r="G113" i="1" s="1"/>
  <c r="E114" i="1"/>
  <c r="G114" i="1" s="1"/>
  <c r="E115" i="1"/>
  <c r="G115" i="1" s="1"/>
  <c r="G119" i="1"/>
  <c r="E120" i="1"/>
  <c r="G120" i="1" s="1"/>
  <c r="E125" i="1"/>
  <c r="G125" i="1" s="1"/>
  <c r="E126" i="1"/>
  <c r="G126" i="1" s="1"/>
  <c r="E130" i="1"/>
  <c r="G130" i="1" s="1"/>
  <c r="E131" i="1"/>
  <c r="G131" i="1" s="1"/>
  <c r="E132" i="1"/>
  <c r="G132" i="1" s="1"/>
  <c r="E133" i="1"/>
  <c r="G133" i="1" s="1"/>
  <c r="E134" i="1"/>
  <c r="G134" i="1" s="1"/>
  <c r="E138" i="1"/>
  <c r="G138" i="1" s="1"/>
  <c r="E139" i="1"/>
  <c r="G139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E152" i="1"/>
  <c r="G152" i="1" s="1"/>
  <c r="E153" i="1"/>
  <c r="G153" i="1" s="1"/>
  <c r="E154" i="1"/>
  <c r="G154" i="1" s="1"/>
  <c r="E155" i="1"/>
  <c r="G155" i="1" s="1"/>
  <c r="E156" i="1"/>
  <c r="E160" i="1"/>
  <c r="G160" i="1" s="1"/>
  <c r="E161" i="1"/>
  <c r="G161" i="1" s="1"/>
  <c r="E162" i="1"/>
  <c r="G162" i="1" s="1"/>
  <c r="E163" i="1"/>
  <c r="G163" i="1" s="1"/>
  <c r="E164" i="1"/>
  <c r="G52" i="1" l="1"/>
  <c r="G123" i="1"/>
  <c r="G96" i="1"/>
  <c r="G76" i="1"/>
  <c r="G102" i="1"/>
  <c r="G66" i="1"/>
  <c r="G117" i="1"/>
  <c r="G141" i="1"/>
  <c r="G91" i="1"/>
  <c r="G47" i="1"/>
  <c r="G81" i="1"/>
  <c r="G110" i="1"/>
  <c r="G136" i="1"/>
  <c r="G30" i="1"/>
  <c r="G128" i="1"/>
  <c r="G42" i="1"/>
  <c r="D156" i="1"/>
  <c r="G156" i="1" s="1"/>
  <c r="G158" i="1" s="1"/>
  <c r="D148" i="1"/>
  <c r="G148" i="1" s="1"/>
  <c r="G150" i="1" s="1"/>
  <c r="D164" i="1"/>
  <c r="G164" i="1" s="1"/>
  <c r="G166" i="1" s="1"/>
  <c r="G169" i="1" l="1"/>
  <c r="G170" i="1" s="1"/>
</calcChain>
</file>

<file path=xl/sharedStrings.xml><?xml version="1.0" encoding="utf-8"?>
<sst xmlns="http://schemas.openxmlformats.org/spreadsheetml/2006/main" count="328" uniqueCount="100">
  <si>
    <t>Lot 1: Entretien des espaces verts et terre-pleins</t>
  </si>
  <si>
    <t xml:space="preserve">Bordereau de prix unitaires </t>
  </si>
  <si>
    <t>N° Prix</t>
  </si>
  <si>
    <t>Descriptif</t>
  </si>
  <si>
    <t>U</t>
  </si>
  <si>
    <t>PU (€ HT)</t>
  </si>
  <si>
    <t>Ramassage des déchets et encombrants</t>
  </si>
  <si>
    <t>Cette opération pourra s'exécuter sur tous types de terrain (enherbées, pavées, enrobés, béton,enrocherments, etc .)</t>
  </si>
  <si>
    <t xml:space="preserve">Ramassage des déchets et encombrants sur les parties planes ou peu pentues                                                       </t>
  </si>
  <si>
    <t>M²</t>
  </si>
  <si>
    <t>Ramassage des déchets et encombrants sur les parties à fortes pentes, talus, fossés, etc.</t>
  </si>
  <si>
    <t>Ramassage des déchets et encombrants sur les zones du type enrochements, berges, digues, etc.</t>
  </si>
  <si>
    <t xml:space="preserve"> </t>
  </si>
  <si>
    <t>Tonte et Débroussaillage</t>
  </si>
  <si>
    <t>Tonte des espaces verts avec finition au rotofil</t>
  </si>
  <si>
    <t>Passage du tondobroyeur avec finition à la débroussailleuse à dos</t>
  </si>
  <si>
    <t>Passage de la débroussailleuse à dos</t>
  </si>
  <si>
    <t xml:space="preserve">Passage d’entretien sur les zones du type enrochements, berges, digues ou équivalents </t>
  </si>
  <si>
    <t>Prestation réalisée au moyen d’une épareuse avec bras d'une portée jusqu'à 4,5 mètres de largeur</t>
  </si>
  <si>
    <t>Prestation réalisée au moyen d’une épareuse avec bras d'une portée jusqu'à 11 mètres de largeur </t>
  </si>
  <si>
    <t>Prestation réalisée au moyen d’une épareuse à la pelle à chenilles avec bras d'une portée jusqu'à 6,50 m</t>
  </si>
  <si>
    <t>Taille des haies et massifs</t>
  </si>
  <si>
    <r>
      <t xml:space="preserve">Taille des haies </t>
    </r>
    <r>
      <rPr>
        <sz val="10"/>
        <rFont val="Arial"/>
        <family val="2"/>
      </rPr>
      <t>inférieure à 1,5 m de hauteur compris ramassage et chargement sur camion pour évacuation traitement en décharge agréée</t>
    </r>
    <r>
      <rPr>
        <sz val="10"/>
        <color theme="1"/>
        <rFont val="Arial"/>
        <family val="2"/>
      </rPr>
      <t xml:space="preserve"> (surface calculée au sol)</t>
    </r>
  </si>
  <si>
    <t>Taille des haies supérieure 1,5 m de hauteur compris ramassage et chargement sur camion pour évacuation traitement en décharge agréée (surface calculée au sol)</t>
  </si>
  <si>
    <t>Application de désherbant chimique</t>
  </si>
  <si>
    <t>Désherbage (pieds des murs, caniveaux, etc.)</t>
  </si>
  <si>
    <t>Désherbage manuel</t>
  </si>
  <si>
    <t>ML</t>
  </si>
  <si>
    <t>Désherbage mécanique type brosses verticales et rotatives</t>
  </si>
  <si>
    <t>Passage de la débroussailleuse à dos (rotofil, reciprocateur)</t>
  </si>
  <si>
    <t>Désherbage mineral grande surface (grandes zones pavées)</t>
  </si>
  <si>
    <t>Application d'engrais</t>
  </si>
  <si>
    <t>Apport d'engrais organique de typer EVER 7 Frayssinet ou équivalent</t>
  </si>
  <si>
    <t>Kg</t>
  </si>
  <si>
    <t>Elagage d'arbres</t>
  </si>
  <si>
    <t>Elagage d'arbre entre 0 et 6 mètres de hauteur avant taille</t>
  </si>
  <si>
    <t>Elagage d'arbre supérieur à 6 et inférieur à 12 mètres de hauteur avant taille</t>
  </si>
  <si>
    <t>Elagage d'arbre supérieur à 12 et  inférieur à 18 mètres de hauteur avant taille</t>
  </si>
  <si>
    <t>Elagage d'arbre supérieur à 18 et inférieur à 25 mètres de hauteur avant taille</t>
  </si>
  <si>
    <t>Traitement des déchets</t>
  </si>
  <si>
    <t>Les bordeaux de suivi des déchets seront remis au GPMB.
Si le titulaire possède son propre centre de recyclage, il fournira une attestation de recyclage des déchets.</t>
  </si>
  <si>
    <t>Traitement des déchets DIB en décharge agréée </t>
  </si>
  <si>
    <t>T</t>
  </si>
  <si>
    <t>Traitement des déchets verts par recyclage ou traitement en décharge agréée </t>
  </si>
  <si>
    <t>DB</t>
  </si>
  <si>
    <t>Plus value pour déplacement à Blaye (% s'applique sur les prix 1 à 9 inclus)</t>
  </si>
  <si>
    <t>%</t>
  </si>
  <si>
    <t>DP</t>
  </si>
  <si>
    <t>Plus value pour déplacement à Pauillac (% s'applique sur les prix 1 à 9 inclus)</t>
  </si>
  <si>
    <t>DV</t>
  </si>
  <si>
    <r>
      <t xml:space="preserve">Plus value pour déplacement au Verdon </t>
    </r>
    <r>
      <rPr>
        <sz val="10"/>
        <rFont val="Arial"/>
        <family val="2"/>
      </rPr>
      <t>– La Palmyre (% s'applique sur les prix 1 à 9 inclus)</t>
    </r>
  </si>
  <si>
    <t>ATEX</t>
  </si>
  <si>
    <t>Plus value pour intervention sur zones ATEX (% s'applique sur les prix 1 à 9 inclus ainsi que sur le prix DB)</t>
  </si>
  <si>
    <t>Nom du signataire et cachet de la société:</t>
  </si>
  <si>
    <t xml:space="preserve">Détail Quantitatif Estimatif </t>
  </si>
  <si>
    <t>N° PRIX</t>
  </si>
  <si>
    <t>Description</t>
  </si>
  <si>
    <t>Q</t>
  </si>
  <si>
    <t>PU</t>
  </si>
  <si>
    <t>Nbre passage /an</t>
  </si>
  <si>
    <t>Total</t>
  </si>
  <si>
    <t>ZONE BASSINS A FLOT 1 ET 2 (hors pôle naval)</t>
  </si>
  <si>
    <t>TP BATIMENT G1 et G 2:</t>
  </si>
  <si>
    <t>Voiries, TP et parkings</t>
  </si>
  <si>
    <t>1.1</t>
  </si>
  <si>
    <t>Ramassage des déchets et encombrants sur les parties planes ou peu pentues</t>
  </si>
  <si>
    <t>Plaisance:</t>
  </si>
  <si>
    <t>ZONE : bld A. Daney + Quai Hubert Prom + Rue des Etrangers:</t>
  </si>
  <si>
    <t>ZONE: M2, Quai E et PARKING PENICHES:</t>
  </si>
  <si>
    <t>ZONE: ENROCHEMENTS BAF 1 ET 2</t>
  </si>
  <si>
    <t>ZONE BASSINS A FLOT 1 "POLE NAVAL"</t>
  </si>
  <si>
    <t>TP 209:</t>
  </si>
  <si>
    <t>FORME 1 ET 2:</t>
  </si>
  <si>
    <t>ECLUSES</t>
  </si>
  <si>
    <t>ZONE ARRIERE C DISCOUNT (Garonne)</t>
  </si>
  <si>
    <t>BACALAN</t>
  </si>
  <si>
    <t>TP AVENUE LABARDE</t>
  </si>
  <si>
    <t>1-1</t>
  </si>
  <si>
    <t xml:space="preserve">ZONE PAREMPUYRE "GRATTEQUINA": </t>
  </si>
  <si>
    <t>Particularité: zone compensatoire à réaliser du 1 août et le 30 septembre organisation à mettre en place avec gestionnaire de site.</t>
  </si>
  <si>
    <t>DECHETS (RIVE GAUCHE):</t>
  </si>
  <si>
    <t>BASSENS ZONE PORTUAIRE "HORS POLE NAVAL"</t>
  </si>
  <si>
    <t>BASSENS ZONE "POLE NAVAL FORME 3"</t>
  </si>
  <si>
    <t>BASSENS"HORS ZONES PORTUAIRES"</t>
  </si>
  <si>
    <t>TP (Avenue Guerlandes/Ex parking PL/A Barret/ Puy Plat/Zone reseau ferré BRGM)</t>
  </si>
  <si>
    <t>BASSENS "TALUS ZONE STVA"</t>
  </si>
  <si>
    <t>AMBES AU NIVEAU DE L'APPONTEMENT 511</t>
  </si>
  <si>
    <t>AMBES "DIGUES RD10"</t>
  </si>
  <si>
    <t>AMBES "ACCES APPONTEMENTS 517/518"</t>
  </si>
  <si>
    <t>AMBES "LOGEMENT SERVICE"</t>
  </si>
  <si>
    <t>Taille des haies inférieure à 1,5 m de hauteur compris ramassage et chargement sur camion pour évacuation traitement en décharge agréée (surface calculée au sol)</t>
  </si>
  <si>
    <t>DECHETS (RIVE DROITE):</t>
  </si>
  <si>
    <t>BLAYE "SITE PORTUAIRE"</t>
  </si>
  <si>
    <t>SITE PAUILLAC</t>
  </si>
  <si>
    <t>SITE VERDON</t>
  </si>
  <si>
    <t>Plus value pour déplacement au Verdon – La Palmyre (% s'applique sur les prix 1 à 9 inclus)</t>
  </si>
  <si>
    <t>Montant Total €HT/an</t>
  </si>
  <si>
    <t xml:space="preserve">Plus value pour les déplacements et intervention </t>
  </si>
  <si>
    <t>Montant total €HT pour 4 ans</t>
  </si>
  <si>
    <t>Fait à /Date: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</si>
</sst>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"/>
  </numFmts>
  <fonts count="15"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b/>
      <u/>
      <sz val="8"/>
      <name val="Arial1"/>
    </font>
    <font>
      <sz val="8"/>
      <name val="Arial1"/>
    </font>
    <font>
      <sz val="8"/>
      <color theme="1"/>
      <name val="Arial"/>
      <family val="2"/>
    </font>
    <font>
      <b/>
      <u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0" fillId="2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justify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vertical="center"/>
    </xf>
    <xf numFmtId="0" fontId="4" fillId="0" borderId="18" xfId="0" applyFont="1" applyBorder="1"/>
    <xf numFmtId="0" fontId="4" fillId="0" borderId="19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/>
    </xf>
    <xf numFmtId="0" fontId="4" fillId="0" borderId="16" xfId="0" applyFont="1" applyBorder="1"/>
    <xf numFmtId="0" fontId="4" fillId="0" borderId="6" xfId="0" applyFont="1" applyBorder="1"/>
    <xf numFmtId="0" fontId="4" fillId="0" borderId="10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4" fillId="0" borderId="0" xfId="0" applyFont="1"/>
    <xf numFmtId="0" fontId="10" fillId="0" borderId="6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0" fontId="4" fillId="3" borderId="15" xfId="0" applyFont="1" applyFill="1" applyBorder="1"/>
    <xf numFmtId="0" fontId="4" fillId="3" borderId="15" xfId="0" applyFont="1" applyFill="1" applyBorder="1" applyAlignment="1">
      <alignment horizontal="center" vertical="center" wrapText="1"/>
    </xf>
    <xf numFmtId="0" fontId="4" fillId="3" borderId="21" xfId="0" applyFont="1" applyFill="1" applyBorder="1"/>
    <xf numFmtId="0" fontId="4" fillId="3" borderId="18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/>
    </xf>
    <xf numFmtId="3" fontId="10" fillId="4" borderId="28" xfId="0" applyNumberFormat="1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 wrapText="1"/>
    </xf>
    <xf numFmtId="4" fontId="10" fillId="4" borderId="3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2" borderId="15" xfId="0" applyFont="1" applyFill="1" applyBorder="1"/>
    <xf numFmtId="44" fontId="0" fillId="0" borderId="1" xfId="1" applyFont="1" applyBorder="1" applyAlignment="1" applyProtection="1">
      <alignment horizontal="center" vertical="center" wrapText="1"/>
      <protection locked="0"/>
    </xf>
    <xf numFmtId="44" fontId="4" fillId="0" borderId="1" xfId="1" applyFont="1" applyBorder="1" applyAlignment="1" applyProtection="1">
      <alignment horizontal="center" vertical="center" wrapText="1"/>
      <protection locked="0"/>
    </xf>
    <xf numFmtId="0" fontId="4" fillId="5" borderId="17" xfId="0" applyFont="1" applyFill="1" applyBorder="1"/>
    <xf numFmtId="0" fontId="4" fillId="5" borderId="14" xfId="0" applyFont="1" applyFill="1" applyBorder="1"/>
    <xf numFmtId="0" fontId="4" fillId="5" borderId="7" xfId="0" applyFont="1" applyFill="1" applyBorder="1" applyAlignment="1">
      <alignment horizontal="center" vertical="center"/>
    </xf>
    <xf numFmtId="3" fontId="4" fillId="5" borderId="12" xfId="0" applyNumberFormat="1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 wrapText="1"/>
    </xf>
    <xf numFmtId="0" fontId="14" fillId="0" borderId="3" xfId="0" applyFont="1" applyBorder="1"/>
    <xf numFmtId="0" fontId="14" fillId="0" borderId="6" xfId="0" applyFont="1" applyBorder="1" applyAlignment="1">
      <alignment vertical="center" wrapText="1"/>
    </xf>
    <xf numFmtId="0" fontId="14" fillId="0" borderId="6" xfId="0" applyFont="1" applyBorder="1"/>
    <xf numFmtId="0" fontId="10" fillId="6" borderId="1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10" xfId="0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/>
    </xf>
    <xf numFmtId="44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4" fontId="4" fillId="6" borderId="11" xfId="0" applyNumberFormat="1" applyFont="1" applyFill="1" applyBorder="1" applyAlignment="1">
      <alignment horizontal="center" vertical="center"/>
    </xf>
    <xf numFmtId="44" fontId="0" fillId="0" borderId="1" xfId="1" applyFont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6" fillId="2" borderId="3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5" borderId="25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40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40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4" fillId="5" borderId="2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</xdr:rowOff>
    </xdr:from>
    <xdr:to>
      <xdr:col>2</xdr:col>
      <xdr:colOff>857250</xdr:colOff>
      <xdr:row>0</xdr:row>
      <xdr:rowOff>676276</xdr:rowOff>
    </xdr:to>
    <xdr:pic>
      <xdr:nvPicPr>
        <xdr:cNvPr id="2" name="Image 1" descr="logo-HD-portbordeaux_portbordeaux-quadri">
          <a:extLst>
            <a:ext uri="{FF2B5EF4-FFF2-40B4-BE49-F238E27FC236}">
              <a16:creationId xmlns:a16="http://schemas.microsoft.com/office/drawing/2014/main" id="{70601E9D-4F79-49F1-BA15-FBD0EBB14E9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"/>
          <a:ext cx="1381125" cy="6762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77392</xdr:rowOff>
    </xdr:from>
    <xdr:to>
      <xdr:col>1</xdr:col>
      <xdr:colOff>517922</xdr:colOff>
      <xdr:row>1</xdr:row>
      <xdr:rowOff>2</xdr:rowOff>
    </xdr:to>
    <xdr:pic>
      <xdr:nvPicPr>
        <xdr:cNvPr id="2" name="Image 1" descr="logo-HD-portbordeaux_portbordeaux-quadri">
          <a:extLst>
            <a:ext uri="{FF2B5EF4-FFF2-40B4-BE49-F238E27FC236}">
              <a16:creationId xmlns:a16="http://schemas.microsoft.com/office/drawing/2014/main" id="{E030A8D0-E1C8-49C7-8BEF-6A38D0A3FF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392"/>
          <a:ext cx="1101328" cy="5595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4E077-0222-4DF2-9D6F-8AD1A050B53E}">
  <dimension ref="B1:I59"/>
  <sheetViews>
    <sheetView tabSelected="1" topLeftCell="A38" zoomScale="96" zoomScaleNormal="96" workbookViewId="0">
      <selection activeCell="M59" sqref="M59"/>
    </sheetView>
  </sheetViews>
  <sheetFormatPr baseColWidth="10" defaultColWidth="11.42578125" defaultRowHeight="12.75"/>
  <cols>
    <col min="2" max="2" width="7.85546875" customWidth="1"/>
    <col min="3" max="3" width="68.85546875" customWidth="1"/>
    <col min="4" max="4" width="6.28515625" customWidth="1"/>
    <col min="5" max="5" width="9.85546875" style="1" customWidth="1"/>
  </cols>
  <sheetData>
    <row r="1" spans="2:9" ht="61.5" customHeight="1"/>
    <row r="2" spans="2:9" ht="13.5" thickBot="1"/>
    <row r="3" spans="2:9" ht="15">
      <c r="B3" s="119" t="s">
        <v>0</v>
      </c>
      <c r="C3" s="120"/>
      <c r="D3" s="120"/>
      <c r="E3" s="121"/>
    </row>
    <row r="4" spans="2:9" ht="17.25" customHeight="1" thickBot="1">
      <c r="B4" s="122" t="s">
        <v>1</v>
      </c>
      <c r="C4" s="123"/>
      <c r="D4" s="123"/>
      <c r="E4" s="124"/>
    </row>
    <row r="5" spans="2:9" ht="17.25" customHeight="1">
      <c r="B5" s="2"/>
      <c r="C5" s="97"/>
      <c r="D5" s="1"/>
      <c r="E5" s="5"/>
    </row>
    <row r="6" spans="2:9" ht="17.25" customHeight="1">
      <c r="B6" s="4" t="s">
        <v>2</v>
      </c>
      <c r="C6" s="4" t="s">
        <v>3</v>
      </c>
      <c r="D6" s="4" t="s">
        <v>4</v>
      </c>
      <c r="E6" s="25" t="s">
        <v>5</v>
      </c>
    </row>
    <row r="7" spans="2:9">
      <c r="B7" s="6">
        <v>1</v>
      </c>
      <c r="C7" s="7" t="s">
        <v>6</v>
      </c>
      <c r="D7" s="6"/>
      <c r="E7" s="8"/>
    </row>
    <row r="8" spans="2:9" ht="25.5" customHeight="1">
      <c r="B8" s="128" t="s">
        <v>7</v>
      </c>
      <c r="C8" s="129"/>
      <c r="D8" s="129"/>
      <c r="E8" s="130"/>
    </row>
    <row r="9" spans="2:9">
      <c r="B9" s="9">
        <v>1.1000000000000001</v>
      </c>
      <c r="C9" s="10" t="s">
        <v>8</v>
      </c>
      <c r="D9" s="9" t="s">
        <v>9</v>
      </c>
      <c r="E9" s="117">
        <v>0</v>
      </c>
    </row>
    <row r="10" spans="2:9" ht="25.5">
      <c r="B10" s="9">
        <v>1.2</v>
      </c>
      <c r="C10" s="10" t="s">
        <v>10</v>
      </c>
      <c r="D10" s="9" t="s">
        <v>9</v>
      </c>
      <c r="E10" s="117">
        <v>0</v>
      </c>
    </row>
    <row r="11" spans="2:9" ht="25.5">
      <c r="B11" s="9">
        <v>1.3</v>
      </c>
      <c r="C11" s="10" t="s">
        <v>11</v>
      </c>
      <c r="D11" s="9" t="s">
        <v>9</v>
      </c>
      <c r="E11" s="117">
        <v>0</v>
      </c>
      <c r="I11" t="s">
        <v>12</v>
      </c>
    </row>
    <row r="12" spans="2:9" ht="18" customHeight="1">
      <c r="B12" s="4"/>
      <c r="C12" s="4"/>
      <c r="D12" s="4"/>
      <c r="E12" s="99"/>
    </row>
    <row r="13" spans="2:9">
      <c r="B13" s="6">
        <v>2</v>
      </c>
      <c r="C13" s="30" t="s">
        <v>13</v>
      </c>
      <c r="D13" s="31"/>
      <c r="E13" s="11"/>
    </row>
    <row r="14" spans="2:9">
      <c r="B14" s="9">
        <v>2.1</v>
      </c>
      <c r="C14" s="12" t="s">
        <v>14</v>
      </c>
      <c r="D14" s="9" t="s">
        <v>9</v>
      </c>
      <c r="E14" s="117">
        <v>0</v>
      </c>
    </row>
    <row r="15" spans="2:9">
      <c r="B15" s="9">
        <v>2.2000000000000002</v>
      </c>
      <c r="C15" s="13" t="s">
        <v>15</v>
      </c>
      <c r="D15" s="9" t="s">
        <v>9</v>
      </c>
      <c r="E15" s="117">
        <v>0</v>
      </c>
    </row>
    <row r="16" spans="2:9">
      <c r="B16" s="9">
        <v>2.2999999999999998</v>
      </c>
      <c r="C16" s="12" t="s">
        <v>16</v>
      </c>
      <c r="D16" s="9" t="s">
        <v>9</v>
      </c>
      <c r="E16" s="117">
        <v>0</v>
      </c>
    </row>
    <row r="17" spans="2:5" ht="25.5">
      <c r="B17" s="9">
        <v>2.4</v>
      </c>
      <c r="C17" s="12" t="s">
        <v>17</v>
      </c>
      <c r="D17" s="9" t="s">
        <v>9</v>
      </c>
      <c r="E17" s="117">
        <v>0</v>
      </c>
    </row>
    <row r="18" spans="2:5" ht="25.5">
      <c r="B18" s="9">
        <v>2.5</v>
      </c>
      <c r="C18" s="13" t="s">
        <v>18</v>
      </c>
      <c r="D18" s="9" t="s">
        <v>9</v>
      </c>
      <c r="E18" s="117">
        <v>0</v>
      </c>
    </row>
    <row r="19" spans="2:5" ht="25.5">
      <c r="B19" s="9">
        <v>2.6</v>
      </c>
      <c r="C19" s="13" t="s">
        <v>19</v>
      </c>
      <c r="D19" s="9" t="s">
        <v>9</v>
      </c>
      <c r="E19" s="117">
        <v>0</v>
      </c>
    </row>
    <row r="20" spans="2:5" ht="25.5">
      <c r="B20" s="9">
        <v>2.7</v>
      </c>
      <c r="C20" s="13" t="s">
        <v>20</v>
      </c>
      <c r="D20" s="9" t="s">
        <v>9</v>
      </c>
      <c r="E20" s="117">
        <v>0</v>
      </c>
    </row>
    <row r="21" spans="2:5" ht="26.25" customHeight="1">
      <c r="B21" s="125"/>
      <c r="C21" s="125"/>
      <c r="D21" s="125"/>
      <c r="E21" s="125"/>
    </row>
    <row r="22" spans="2:5" ht="24" customHeight="1">
      <c r="B22" s="14">
        <v>3</v>
      </c>
      <c r="C22" s="32" t="s">
        <v>21</v>
      </c>
      <c r="D22" s="33"/>
      <c r="E22" s="15"/>
    </row>
    <row r="23" spans="2:5" ht="38.25">
      <c r="B23" s="17">
        <v>3.1</v>
      </c>
      <c r="C23" s="12" t="s">
        <v>22</v>
      </c>
      <c r="D23" s="9" t="s">
        <v>9</v>
      </c>
      <c r="E23" s="117">
        <v>0</v>
      </c>
    </row>
    <row r="24" spans="2:5" ht="38.25">
      <c r="B24" s="17">
        <v>3.2</v>
      </c>
      <c r="C24" s="12" t="s">
        <v>23</v>
      </c>
      <c r="D24" s="9" t="s">
        <v>9</v>
      </c>
      <c r="E24" s="117">
        <v>0</v>
      </c>
    </row>
    <row r="25" spans="2:5" ht="20.25" customHeight="1">
      <c r="B25" s="24"/>
      <c r="C25" s="12"/>
      <c r="D25" s="9"/>
      <c r="E25" s="16"/>
    </row>
    <row r="26" spans="2:5" ht="23.25" customHeight="1">
      <c r="B26" s="6">
        <v>4</v>
      </c>
      <c r="C26" s="32" t="s">
        <v>24</v>
      </c>
      <c r="D26" s="33"/>
      <c r="E26" s="15"/>
    </row>
    <row r="27" spans="2:5" ht="20.25" customHeight="1">
      <c r="B27" s="9">
        <v>4.0999999999999996</v>
      </c>
      <c r="C27" s="3" t="s">
        <v>24</v>
      </c>
      <c r="D27" s="9" t="s">
        <v>9</v>
      </c>
      <c r="E27" s="117">
        <v>0</v>
      </c>
    </row>
    <row r="28" spans="2:5" ht="19.5" customHeight="1">
      <c r="B28" s="4"/>
      <c r="C28" s="12"/>
      <c r="D28" s="17"/>
      <c r="E28" s="16"/>
    </row>
    <row r="29" spans="2:5">
      <c r="B29" s="6">
        <v>5</v>
      </c>
      <c r="C29" s="19" t="s">
        <v>25</v>
      </c>
      <c r="D29" s="33"/>
      <c r="E29" s="15"/>
    </row>
    <row r="30" spans="2:5" ht="21" customHeight="1">
      <c r="B30" s="9">
        <v>5.0999999999999996</v>
      </c>
      <c r="C30" s="3" t="s">
        <v>26</v>
      </c>
      <c r="D30" s="9" t="s">
        <v>9</v>
      </c>
      <c r="E30" s="117">
        <v>0</v>
      </c>
    </row>
    <row r="31" spans="2:5" ht="16.5" customHeight="1">
      <c r="B31" s="9">
        <v>5.2</v>
      </c>
      <c r="C31" s="3" t="s">
        <v>28</v>
      </c>
      <c r="D31" s="9" t="s">
        <v>9</v>
      </c>
      <c r="E31" s="117">
        <v>0</v>
      </c>
    </row>
    <row r="32" spans="2:5">
      <c r="B32" s="9">
        <v>5.3</v>
      </c>
      <c r="C32" s="10" t="s">
        <v>29</v>
      </c>
      <c r="D32" s="9" t="s">
        <v>9</v>
      </c>
      <c r="E32" s="117">
        <v>0</v>
      </c>
    </row>
    <row r="33" spans="2:5" ht="15.75" customHeight="1">
      <c r="B33" s="9"/>
      <c r="C33" s="18"/>
      <c r="D33" s="17"/>
      <c r="E33" s="16"/>
    </row>
    <row r="34" spans="2:5">
      <c r="B34" s="6">
        <v>6</v>
      </c>
      <c r="C34" s="19" t="s">
        <v>30</v>
      </c>
      <c r="D34" s="19"/>
      <c r="E34" s="6"/>
    </row>
    <row r="35" spans="2:5" ht="21.75" customHeight="1">
      <c r="B35" s="9">
        <v>6.1</v>
      </c>
      <c r="C35" s="20" t="s">
        <v>28</v>
      </c>
      <c r="D35" s="21" t="s">
        <v>9</v>
      </c>
      <c r="E35" s="117">
        <v>0</v>
      </c>
    </row>
    <row r="36" spans="2:5" ht="15.75" customHeight="1">
      <c r="B36" s="4"/>
      <c r="C36" s="3"/>
      <c r="D36" s="17"/>
      <c r="E36" s="16"/>
    </row>
    <row r="37" spans="2:5" ht="19.5" customHeight="1">
      <c r="B37" s="22">
        <v>7</v>
      </c>
      <c r="C37" s="32" t="s">
        <v>31</v>
      </c>
      <c r="D37" s="33"/>
      <c r="E37" s="15"/>
    </row>
    <row r="38" spans="2:5">
      <c r="B38" s="34">
        <v>7.1</v>
      </c>
      <c r="C38" s="12" t="s">
        <v>32</v>
      </c>
      <c r="D38" s="17" t="s">
        <v>33</v>
      </c>
      <c r="E38" s="117">
        <v>0</v>
      </c>
    </row>
    <row r="39" spans="2:5" ht="18.75" customHeight="1">
      <c r="B39" s="4"/>
      <c r="C39" s="12"/>
      <c r="D39" s="17"/>
      <c r="E39" s="16"/>
    </row>
    <row r="40" spans="2:5" ht="21.75" customHeight="1">
      <c r="B40" s="22">
        <v>8</v>
      </c>
      <c r="C40" s="35" t="s">
        <v>34</v>
      </c>
      <c r="D40" s="36"/>
      <c r="E40" s="23"/>
    </row>
    <row r="41" spans="2:5">
      <c r="B41" s="17">
        <v>8.1</v>
      </c>
      <c r="C41" s="12" t="s">
        <v>35</v>
      </c>
      <c r="D41" s="37" t="s">
        <v>4</v>
      </c>
      <c r="E41" s="117">
        <v>0</v>
      </c>
    </row>
    <row r="42" spans="2:5">
      <c r="B42" s="17">
        <v>8.1999999999999993</v>
      </c>
      <c r="C42" s="12" t="s">
        <v>36</v>
      </c>
      <c r="D42" s="37" t="s">
        <v>4</v>
      </c>
      <c r="E42" s="117">
        <v>0</v>
      </c>
    </row>
    <row r="43" spans="2:5">
      <c r="B43" s="17">
        <v>8.3000000000000007</v>
      </c>
      <c r="C43" s="12" t="s">
        <v>37</v>
      </c>
      <c r="D43" s="37" t="s">
        <v>4</v>
      </c>
      <c r="E43" s="117">
        <v>0</v>
      </c>
    </row>
    <row r="44" spans="2:5">
      <c r="B44" s="17">
        <v>8.4</v>
      </c>
      <c r="C44" s="12" t="s">
        <v>38</v>
      </c>
      <c r="D44" s="37" t="s">
        <v>4</v>
      </c>
      <c r="E44" s="117">
        <v>0</v>
      </c>
    </row>
    <row r="45" spans="2:5" ht="17.25" customHeight="1">
      <c r="B45" s="3"/>
      <c r="C45" s="3"/>
      <c r="D45" s="17"/>
      <c r="E45" s="16"/>
    </row>
    <row r="46" spans="2:5" ht="20.25" customHeight="1">
      <c r="B46" s="22">
        <v>9</v>
      </c>
      <c r="C46" s="32" t="s">
        <v>39</v>
      </c>
      <c r="D46" s="33"/>
      <c r="E46" s="15"/>
    </row>
    <row r="47" spans="2:5" ht="32.25" customHeight="1">
      <c r="B47" s="131" t="s">
        <v>40</v>
      </c>
      <c r="C47" s="132"/>
      <c r="D47" s="132"/>
      <c r="E47" s="133"/>
    </row>
    <row r="48" spans="2:5">
      <c r="B48" s="17">
        <v>9.1</v>
      </c>
      <c r="C48" s="12" t="s">
        <v>41</v>
      </c>
      <c r="D48" s="17" t="s">
        <v>42</v>
      </c>
      <c r="E48" s="117">
        <v>0</v>
      </c>
    </row>
    <row r="49" spans="2:5">
      <c r="B49" s="17">
        <v>9.1999999999999993</v>
      </c>
      <c r="C49" s="12" t="s">
        <v>43</v>
      </c>
      <c r="D49" s="17" t="s">
        <v>42</v>
      </c>
      <c r="E49" s="117">
        <v>0</v>
      </c>
    </row>
    <row r="50" spans="2:5" ht="34.5" customHeight="1">
      <c r="B50" s="126"/>
      <c r="C50" s="127"/>
      <c r="D50" s="127"/>
      <c r="E50" s="127"/>
    </row>
    <row r="51" spans="2:5" ht="23.25" customHeight="1">
      <c r="B51" s="39"/>
      <c r="C51" s="39" t="s">
        <v>97</v>
      </c>
      <c r="D51" s="33"/>
      <c r="E51" s="38"/>
    </row>
    <row r="52" spans="2:5" ht="30" customHeight="1">
      <c r="B52" s="4" t="s">
        <v>44</v>
      </c>
      <c r="C52" s="3" t="s">
        <v>45</v>
      </c>
      <c r="D52" s="17" t="s">
        <v>46</v>
      </c>
      <c r="E52" s="117">
        <v>0</v>
      </c>
    </row>
    <row r="53" spans="2:5" ht="30" customHeight="1">
      <c r="B53" s="4" t="s">
        <v>47</v>
      </c>
      <c r="C53" s="3" t="s">
        <v>48</v>
      </c>
      <c r="D53" s="17" t="s">
        <v>46</v>
      </c>
      <c r="E53" s="117">
        <v>0</v>
      </c>
    </row>
    <row r="54" spans="2:5" ht="25.5">
      <c r="B54" s="4" t="s">
        <v>49</v>
      </c>
      <c r="C54" s="12" t="s">
        <v>50</v>
      </c>
      <c r="D54" s="17" t="s">
        <v>46</v>
      </c>
      <c r="E54" s="117">
        <v>0</v>
      </c>
    </row>
    <row r="55" spans="2:5" ht="25.5">
      <c r="B55" s="24" t="s">
        <v>51</v>
      </c>
      <c r="C55" s="12" t="s">
        <v>52</v>
      </c>
      <c r="D55" s="17" t="s">
        <v>46</v>
      </c>
      <c r="E55" s="117">
        <v>0</v>
      </c>
    </row>
    <row r="57" spans="2:5">
      <c r="B57" s="168"/>
      <c r="C57" s="168"/>
      <c r="D57" s="168"/>
      <c r="E57" s="169"/>
    </row>
    <row r="58" spans="2:5">
      <c r="B58" s="168"/>
      <c r="C58" s="170" t="s">
        <v>53</v>
      </c>
      <c r="D58" s="171" t="s">
        <v>99</v>
      </c>
      <c r="E58" s="171"/>
    </row>
    <row r="59" spans="2:5" ht="48.75" customHeight="1">
      <c r="B59" s="168"/>
      <c r="C59" s="118"/>
      <c r="D59" s="172"/>
      <c r="E59" s="172"/>
    </row>
  </sheetData>
  <sheetProtection algorithmName="SHA-512" hashValue="t9Y7NBOFnJhY8EfGis7OEPxd7MjyZI/5IPb+gZFHSwu5MCa1FwZ4Ji+q4o1G35GDJ6sUeIeubGxzYtjwvyiUqQ==" saltValue="h8pQ13+++qQ8B6o6EJxR4g==" spinCount="100000" sheet="1" objects="1" scenarios="1"/>
  <mergeCells count="8">
    <mergeCell ref="D58:E58"/>
    <mergeCell ref="D59:E59"/>
    <mergeCell ref="B3:E3"/>
    <mergeCell ref="B4:E4"/>
    <mergeCell ref="B21:E21"/>
    <mergeCell ref="B50:E50"/>
    <mergeCell ref="B8:E8"/>
    <mergeCell ref="B47:E4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B8494-0783-4096-83B2-DD252D0B427B}">
  <dimension ref="A1:G170"/>
  <sheetViews>
    <sheetView topLeftCell="A161" zoomScale="160" zoomScaleNormal="160" workbookViewId="0">
      <selection activeCell="B126" sqref="B126"/>
    </sheetView>
  </sheetViews>
  <sheetFormatPr baseColWidth="10" defaultColWidth="11.42578125" defaultRowHeight="12.75"/>
  <cols>
    <col min="1" max="1" width="8.7109375" style="26" customWidth="1"/>
    <col min="2" max="2" width="56.42578125" style="26" customWidth="1"/>
    <col min="3" max="3" width="4.42578125" style="27" customWidth="1"/>
    <col min="4" max="4" width="7.5703125" style="28" customWidth="1"/>
    <col min="5" max="5" width="12.5703125" style="27" customWidth="1"/>
    <col min="6" max="6" width="12.85546875" style="27" customWidth="1"/>
    <col min="7" max="7" width="12.28515625" style="29" customWidth="1"/>
    <col min="8" max="8" width="15.42578125" style="26" customWidth="1"/>
    <col min="9" max="16384" width="11.42578125" style="26"/>
  </cols>
  <sheetData>
    <row r="1" spans="1:7" ht="50.25" customHeight="1" thickBot="1"/>
    <row r="2" spans="1:7" ht="13.5" thickBot="1">
      <c r="B2" s="160" t="s">
        <v>0</v>
      </c>
      <c r="C2" s="161"/>
      <c r="D2" s="161"/>
      <c r="E2" s="161"/>
      <c r="F2" s="161"/>
      <c r="G2" s="162"/>
    </row>
    <row r="3" spans="1:7" ht="13.5" thickBot="1">
      <c r="B3" s="154" t="s">
        <v>54</v>
      </c>
      <c r="C3" s="155"/>
      <c r="D3" s="155"/>
      <c r="E3" s="155"/>
      <c r="F3" s="155"/>
      <c r="G3" s="156"/>
    </row>
    <row r="4" spans="1:7" ht="13.5" thickBot="1"/>
    <row r="5" spans="1:7" s="96" customFormat="1" ht="19.5" customHeight="1" thickBot="1">
      <c r="A5" s="89" t="s">
        <v>55</v>
      </c>
      <c r="B5" s="95" t="s">
        <v>56</v>
      </c>
      <c r="C5" s="90" t="s">
        <v>4</v>
      </c>
      <c r="D5" s="91" t="s">
        <v>57</v>
      </c>
      <c r="E5" s="92" t="s">
        <v>58</v>
      </c>
      <c r="F5" s="93" t="s">
        <v>59</v>
      </c>
      <c r="G5" s="94" t="s">
        <v>60</v>
      </c>
    </row>
    <row r="6" spans="1:7" s="96" customFormat="1" ht="17.25" customHeight="1">
      <c r="A6" s="106"/>
      <c r="B6" s="166" t="s">
        <v>61</v>
      </c>
      <c r="C6" s="166"/>
      <c r="D6" s="166"/>
      <c r="E6" s="166"/>
      <c r="F6" s="166"/>
      <c r="G6" s="167"/>
    </row>
    <row r="7" spans="1:7">
      <c r="A7" s="40"/>
      <c r="B7" s="107" t="s">
        <v>62</v>
      </c>
      <c r="C7" s="41"/>
      <c r="D7" s="42"/>
      <c r="E7" s="43"/>
      <c r="F7" s="43"/>
      <c r="G7" s="44"/>
    </row>
    <row r="8" spans="1:7">
      <c r="A8" s="45"/>
      <c r="B8" s="46" t="s">
        <v>63</v>
      </c>
      <c r="C8" s="47"/>
      <c r="D8" s="48"/>
      <c r="E8" s="49"/>
      <c r="F8" s="49"/>
      <c r="G8" s="50"/>
    </row>
    <row r="9" spans="1:7">
      <c r="A9" s="51" t="s">
        <v>64</v>
      </c>
      <c r="B9" s="52" t="s">
        <v>65</v>
      </c>
      <c r="C9" s="53" t="s">
        <v>9</v>
      </c>
      <c r="D9" s="54">
        <v>10490</v>
      </c>
      <c r="E9" s="100">
        <f>'BPU-Lot n°1'!E9</f>
        <v>0</v>
      </c>
      <c r="F9" s="55">
        <v>52</v>
      </c>
      <c r="G9" s="50">
        <f>F9*E9*D9</f>
        <v>0</v>
      </c>
    </row>
    <row r="10" spans="1:7">
      <c r="A10" s="56">
        <v>2.2999999999999998</v>
      </c>
      <c r="B10" s="52" t="s">
        <v>16</v>
      </c>
      <c r="C10" s="53" t="s">
        <v>9</v>
      </c>
      <c r="D10" s="54">
        <v>2500</v>
      </c>
      <c r="E10" s="100">
        <f>'BPU-Lot n°1'!E16</f>
        <v>0</v>
      </c>
      <c r="F10" s="49">
        <v>12</v>
      </c>
      <c r="G10" s="50">
        <f t="shared" ref="G10:G64" si="0">F10*E10*D10</f>
        <v>0</v>
      </c>
    </row>
    <row r="11" spans="1:7">
      <c r="A11" s="56">
        <v>5.3</v>
      </c>
      <c r="B11" s="52" t="s">
        <v>29</v>
      </c>
      <c r="C11" s="47" t="s">
        <v>27</v>
      </c>
      <c r="D11" s="48">
        <v>636</v>
      </c>
      <c r="E11" s="100">
        <f>'BPU-Lot n°1'!E32</f>
        <v>0</v>
      </c>
      <c r="F11" s="49">
        <v>12</v>
      </c>
      <c r="G11" s="50">
        <f t="shared" si="0"/>
        <v>0</v>
      </c>
    </row>
    <row r="12" spans="1:7">
      <c r="A12" s="56">
        <v>4.0999999999999996</v>
      </c>
      <c r="B12" s="57" t="s">
        <v>24</v>
      </c>
      <c r="C12" s="58" t="s">
        <v>9</v>
      </c>
      <c r="D12" s="48">
        <v>500</v>
      </c>
      <c r="E12" s="100">
        <f>'BPU-Lot n°1'!E27</f>
        <v>0</v>
      </c>
      <c r="F12" s="49">
        <v>2</v>
      </c>
      <c r="G12" s="50">
        <f t="shared" si="0"/>
        <v>0</v>
      </c>
    </row>
    <row r="13" spans="1:7" ht="5.25" customHeight="1">
      <c r="A13" s="56"/>
      <c r="B13" s="52"/>
      <c r="C13" s="47"/>
      <c r="D13" s="48"/>
      <c r="E13" s="49"/>
      <c r="F13" s="49"/>
      <c r="G13" s="50"/>
    </row>
    <row r="14" spans="1:7">
      <c r="A14" s="56"/>
      <c r="B14" s="108" t="s">
        <v>66</v>
      </c>
      <c r="C14" s="47"/>
      <c r="D14" s="48"/>
      <c r="E14" s="49"/>
      <c r="F14" s="49"/>
      <c r="G14" s="50"/>
    </row>
    <row r="15" spans="1:7">
      <c r="A15" s="51" t="s">
        <v>64</v>
      </c>
      <c r="B15" s="52" t="s">
        <v>65</v>
      </c>
      <c r="C15" s="53" t="s">
        <v>9</v>
      </c>
      <c r="D15" s="48">
        <v>2892</v>
      </c>
      <c r="E15" s="100">
        <f>'BPU-Lot n°1'!E9</f>
        <v>0</v>
      </c>
      <c r="F15" s="49">
        <v>52</v>
      </c>
      <c r="G15" s="50">
        <f t="shared" si="0"/>
        <v>0</v>
      </c>
    </row>
    <row r="16" spans="1:7">
      <c r="A16" s="56">
        <v>5.3</v>
      </c>
      <c r="B16" s="52" t="s">
        <v>29</v>
      </c>
      <c r="C16" s="47" t="s">
        <v>27</v>
      </c>
      <c r="D16" s="48">
        <v>964</v>
      </c>
      <c r="E16" s="84">
        <f>'BPU-Lot n°1'!E32</f>
        <v>0</v>
      </c>
      <c r="F16" s="49">
        <v>12</v>
      </c>
      <c r="G16" s="50">
        <f t="shared" si="0"/>
        <v>0</v>
      </c>
    </row>
    <row r="17" spans="1:7" ht="6.75" customHeight="1">
      <c r="A17" s="45"/>
      <c r="B17" s="46"/>
      <c r="C17" s="47"/>
      <c r="D17" s="48"/>
      <c r="E17" s="49"/>
      <c r="F17" s="49"/>
      <c r="G17" s="50"/>
    </row>
    <row r="18" spans="1:7">
      <c r="A18" s="45"/>
      <c r="B18" s="46" t="s">
        <v>67</v>
      </c>
      <c r="C18" s="47"/>
      <c r="D18" s="48"/>
      <c r="E18" s="49"/>
      <c r="F18" s="49"/>
      <c r="G18" s="50"/>
    </row>
    <row r="19" spans="1:7" ht="17.25" customHeight="1">
      <c r="A19" s="51" t="s">
        <v>64</v>
      </c>
      <c r="B19" s="52" t="s">
        <v>65</v>
      </c>
      <c r="C19" s="53" t="s">
        <v>9</v>
      </c>
      <c r="D19" s="48">
        <v>22320</v>
      </c>
      <c r="E19" s="84">
        <f>'BPU-Lot n°1'!E9</f>
        <v>0</v>
      </c>
      <c r="F19" s="49">
        <v>3</v>
      </c>
      <c r="G19" s="50">
        <f t="shared" si="0"/>
        <v>0</v>
      </c>
    </row>
    <row r="20" spans="1:7">
      <c r="A20" s="56">
        <v>2.2000000000000002</v>
      </c>
      <c r="B20" s="59" t="s">
        <v>15</v>
      </c>
      <c r="C20" s="53" t="s">
        <v>9</v>
      </c>
      <c r="D20" s="48">
        <v>22320</v>
      </c>
      <c r="E20" s="84">
        <f>'BPU-Lot n°1'!E15</f>
        <v>0</v>
      </c>
      <c r="F20" s="49">
        <v>3</v>
      </c>
      <c r="G20" s="50">
        <f t="shared" si="0"/>
        <v>0</v>
      </c>
    </row>
    <row r="21" spans="1:7" ht="27.75" customHeight="1">
      <c r="A21" s="60">
        <v>3.2</v>
      </c>
      <c r="B21" s="52" t="s">
        <v>23</v>
      </c>
      <c r="C21" s="58" t="s">
        <v>9</v>
      </c>
      <c r="D21" s="48">
        <v>25</v>
      </c>
      <c r="E21" s="84">
        <f>'BPU-Lot n°1'!E24</f>
        <v>0</v>
      </c>
      <c r="F21" s="49">
        <v>2</v>
      </c>
      <c r="G21" s="50">
        <f t="shared" si="0"/>
        <v>0</v>
      </c>
    </row>
    <row r="22" spans="1:7" ht="8.25" customHeight="1">
      <c r="A22" s="56"/>
      <c r="B22" s="59"/>
      <c r="C22" s="53"/>
      <c r="D22" s="48"/>
      <c r="E22" s="49"/>
      <c r="F22" s="49"/>
      <c r="G22" s="50"/>
    </row>
    <row r="23" spans="1:7">
      <c r="A23" s="45"/>
      <c r="B23" s="109" t="s">
        <v>68</v>
      </c>
      <c r="C23" s="47"/>
      <c r="D23" s="48"/>
      <c r="E23" s="49"/>
      <c r="F23" s="49"/>
      <c r="G23" s="50"/>
    </row>
    <row r="24" spans="1:7" ht="15.75" customHeight="1">
      <c r="A24" s="51" t="s">
        <v>64</v>
      </c>
      <c r="B24" s="52" t="s">
        <v>65</v>
      </c>
      <c r="C24" s="53" t="s">
        <v>9</v>
      </c>
      <c r="D24" s="48">
        <v>5160</v>
      </c>
      <c r="E24" s="84">
        <f>'BPU-Lot n°1'!E9</f>
        <v>0</v>
      </c>
      <c r="F24" s="49">
        <v>12</v>
      </c>
      <c r="G24" s="50">
        <f t="shared" si="0"/>
        <v>0</v>
      </c>
    </row>
    <row r="25" spans="1:7">
      <c r="A25" s="56">
        <v>2.2999999999999998</v>
      </c>
      <c r="B25" s="52" t="s">
        <v>16</v>
      </c>
      <c r="C25" s="58" t="s">
        <v>9</v>
      </c>
      <c r="D25" s="48">
        <v>5160</v>
      </c>
      <c r="E25" s="84">
        <f>'BPU-Lot n°1'!E16</f>
        <v>0</v>
      </c>
      <c r="F25" s="49">
        <v>10</v>
      </c>
      <c r="G25" s="50">
        <f t="shared" si="0"/>
        <v>0</v>
      </c>
    </row>
    <row r="26" spans="1:7" ht="7.5" customHeight="1">
      <c r="A26" s="56"/>
      <c r="B26" s="52"/>
      <c r="C26" s="58"/>
      <c r="D26" s="48"/>
      <c r="E26" s="49"/>
      <c r="F26" s="49"/>
      <c r="G26" s="50"/>
    </row>
    <row r="27" spans="1:7">
      <c r="A27" s="45"/>
      <c r="B27" s="109" t="s">
        <v>69</v>
      </c>
      <c r="C27" s="47"/>
      <c r="D27" s="48"/>
      <c r="E27" s="49"/>
      <c r="F27" s="49"/>
      <c r="G27" s="50"/>
    </row>
    <row r="28" spans="1:7" ht="22.5">
      <c r="A28" s="56">
        <v>1.3</v>
      </c>
      <c r="B28" s="52" t="s">
        <v>11</v>
      </c>
      <c r="C28" s="58" t="s">
        <v>9</v>
      </c>
      <c r="D28" s="48">
        <v>1440</v>
      </c>
      <c r="E28" s="84">
        <f>'BPU-Lot n°1'!E11</f>
        <v>0</v>
      </c>
      <c r="F28" s="49">
        <v>2</v>
      </c>
      <c r="G28" s="50">
        <f t="shared" ref="G28:G29" si="1">F28*E28*D28</f>
        <v>0</v>
      </c>
    </row>
    <row r="29" spans="1:7" ht="20.25" customHeight="1">
      <c r="A29" s="56">
        <v>2.4</v>
      </c>
      <c r="B29" s="52" t="s">
        <v>17</v>
      </c>
      <c r="C29" s="58" t="s">
        <v>9</v>
      </c>
      <c r="D29" s="48">
        <v>1440</v>
      </c>
      <c r="E29" s="84">
        <f>'BPU-Lot n°1'!E17</f>
        <v>0</v>
      </c>
      <c r="F29" s="49">
        <v>2</v>
      </c>
      <c r="G29" s="50">
        <f t="shared" si="1"/>
        <v>0</v>
      </c>
    </row>
    <row r="30" spans="1:7" ht="13.5" thickBot="1">
      <c r="A30" s="101"/>
      <c r="B30" s="102"/>
      <c r="C30" s="103"/>
      <c r="D30" s="104"/>
      <c r="E30" s="105"/>
      <c r="F30" s="61" t="s">
        <v>60</v>
      </c>
      <c r="G30" s="62">
        <f>SUM(G9:G25)</f>
        <v>0</v>
      </c>
    </row>
    <row r="31" spans="1:7">
      <c r="A31" s="85"/>
      <c r="B31" s="143" t="s">
        <v>70</v>
      </c>
      <c r="C31" s="144"/>
      <c r="D31" s="144"/>
      <c r="E31" s="144"/>
      <c r="F31" s="144"/>
      <c r="G31" s="145"/>
    </row>
    <row r="32" spans="1:7">
      <c r="A32" s="45"/>
      <c r="B32" s="109" t="s">
        <v>71</v>
      </c>
      <c r="C32" s="47"/>
      <c r="D32" s="48"/>
      <c r="E32" s="49"/>
      <c r="F32" s="49"/>
      <c r="G32" s="50"/>
    </row>
    <row r="33" spans="1:7" ht="15" customHeight="1">
      <c r="A33" s="51" t="s">
        <v>64</v>
      </c>
      <c r="B33" s="52" t="s">
        <v>65</v>
      </c>
      <c r="C33" s="53" t="s">
        <v>9</v>
      </c>
      <c r="D33" s="48">
        <v>3700</v>
      </c>
      <c r="E33" s="84">
        <f>'BPU-Lot n°1'!E9</f>
        <v>0</v>
      </c>
      <c r="F33" s="49">
        <v>10</v>
      </c>
      <c r="G33" s="50">
        <f t="shared" si="0"/>
        <v>0</v>
      </c>
    </row>
    <row r="34" spans="1:7">
      <c r="A34" s="56">
        <v>2.2999999999999998</v>
      </c>
      <c r="B34" s="52" t="s">
        <v>16</v>
      </c>
      <c r="C34" s="58" t="s">
        <v>9</v>
      </c>
      <c r="D34" s="48">
        <v>3700</v>
      </c>
      <c r="E34" s="84">
        <f>'BPU-Lot n°1'!E16</f>
        <v>0</v>
      </c>
      <c r="F34" s="49">
        <v>10</v>
      </c>
      <c r="G34" s="50">
        <f t="shared" si="0"/>
        <v>0</v>
      </c>
    </row>
    <row r="35" spans="1:7">
      <c r="A35" s="45"/>
      <c r="B35" s="46"/>
      <c r="C35" s="47"/>
      <c r="D35" s="48"/>
      <c r="E35" s="49"/>
      <c r="F35" s="49"/>
      <c r="G35" s="50"/>
    </row>
    <row r="36" spans="1:7">
      <c r="A36" s="45"/>
      <c r="B36" s="109" t="s">
        <v>72</v>
      </c>
      <c r="C36" s="47"/>
      <c r="D36" s="48"/>
      <c r="E36" s="49"/>
      <c r="F36" s="49"/>
      <c r="G36" s="50"/>
    </row>
    <row r="37" spans="1:7" ht="15.75" customHeight="1">
      <c r="A37" s="51" t="s">
        <v>64</v>
      </c>
      <c r="B37" s="52" t="s">
        <v>65</v>
      </c>
      <c r="C37" s="53" t="s">
        <v>9</v>
      </c>
      <c r="D37" s="48">
        <v>30630</v>
      </c>
      <c r="E37" s="84">
        <f>'BPU-Lot n°1'!E9</f>
        <v>0</v>
      </c>
      <c r="F37" s="49">
        <v>10</v>
      </c>
      <c r="G37" s="50">
        <f t="shared" si="0"/>
        <v>0</v>
      </c>
    </row>
    <row r="38" spans="1:7">
      <c r="A38" s="56">
        <v>5.3</v>
      </c>
      <c r="B38" s="52" t="s">
        <v>29</v>
      </c>
      <c r="C38" s="47" t="s">
        <v>27</v>
      </c>
      <c r="D38" s="48">
        <v>30630</v>
      </c>
      <c r="E38" s="84">
        <f>'BPU-Lot n°1'!E32</f>
        <v>0</v>
      </c>
      <c r="F38" s="49">
        <v>10</v>
      </c>
      <c r="G38" s="50">
        <f t="shared" si="0"/>
        <v>0</v>
      </c>
    </row>
    <row r="39" spans="1:7" ht="33.75">
      <c r="A39" s="60">
        <v>3.2</v>
      </c>
      <c r="B39" s="52" t="s">
        <v>23</v>
      </c>
      <c r="C39" s="58" t="s">
        <v>9</v>
      </c>
      <c r="D39" s="48">
        <v>100</v>
      </c>
      <c r="E39" s="84">
        <f>'BPU-Lot n°1'!E24</f>
        <v>0</v>
      </c>
      <c r="F39" s="49">
        <v>2</v>
      </c>
      <c r="G39" s="50">
        <f t="shared" si="0"/>
        <v>0</v>
      </c>
    </row>
    <row r="40" spans="1:7">
      <c r="A40" s="60">
        <v>8.1999999999999993</v>
      </c>
      <c r="B40" s="52" t="s">
        <v>36</v>
      </c>
      <c r="C40" s="47" t="s">
        <v>4</v>
      </c>
      <c r="D40" s="48">
        <v>4</v>
      </c>
      <c r="E40" s="84">
        <f>'BPU-Lot n°1'!E42</f>
        <v>0</v>
      </c>
      <c r="F40" s="49">
        <v>1</v>
      </c>
      <c r="G40" s="50">
        <f t="shared" si="0"/>
        <v>0</v>
      </c>
    </row>
    <row r="41" spans="1:7">
      <c r="A41" s="149"/>
      <c r="B41" s="150"/>
      <c r="C41" s="150"/>
      <c r="D41" s="150"/>
      <c r="E41" s="150"/>
      <c r="F41" s="150"/>
      <c r="G41" s="151"/>
    </row>
    <row r="42" spans="1:7" ht="13.5" thickBot="1">
      <c r="A42" s="134"/>
      <c r="B42" s="135"/>
      <c r="C42" s="135"/>
      <c r="D42" s="135"/>
      <c r="E42" s="136"/>
      <c r="F42" s="61" t="s">
        <v>60</v>
      </c>
      <c r="G42" s="62">
        <f>SUM(G33:G40)</f>
        <v>0</v>
      </c>
    </row>
    <row r="43" spans="1:7">
      <c r="A43" s="98"/>
      <c r="B43" s="143" t="s">
        <v>73</v>
      </c>
      <c r="C43" s="144"/>
      <c r="D43" s="144"/>
      <c r="E43" s="144"/>
      <c r="F43" s="144"/>
      <c r="G43" s="145"/>
    </row>
    <row r="44" spans="1:7" ht="15.75" customHeight="1">
      <c r="A44" s="51" t="s">
        <v>64</v>
      </c>
      <c r="B44" s="52" t="s">
        <v>65</v>
      </c>
      <c r="C44" s="53" t="s">
        <v>9</v>
      </c>
      <c r="D44" s="48">
        <v>5990</v>
      </c>
      <c r="E44" s="84">
        <f>'BPU-Lot n°1'!E9</f>
        <v>0</v>
      </c>
      <c r="F44" s="49">
        <v>10</v>
      </c>
      <c r="G44" s="50">
        <f t="shared" si="0"/>
        <v>0</v>
      </c>
    </row>
    <row r="45" spans="1:7">
      <c r="A45" s="56">
        <v>2.2999999999999998</v>
      </c>
      <c r="B45" s="52" t="s">
        <v>16</v>
      </c>
      <c r="C45" s="58" t="s">
        <v>9</v>
      </c>
      <c r="D45" s="48">
        <v>5990</v>
      </c>
      <c r="E45" s="84">
        <f>'BPU-Lot n°1'!E16</f>
        <v>0</v>
      </c>
      <c r="F45" s="49">
        <v>10</v>
      </c>
      <c r="G45" s="50">
        <f t="shared" si="0"/>
        <v>0</v>
      </c>
    </row>
    <row r="46" spans="1:7">
      <c r="A46" s="137"/>
      <c r="B46" s="138"/>
      <c r="C46" s="138"/>
      <c r="D46" s="138"/>
      <c r="E46" s="138"/>
      <c r="F46" s="138"/>
      <c r="G46" s="139"/>
    </row>
    <row r="47" spans="1:7" ht="13.5" thickBot="1">
      <c r="A47" s="134"/>
      <c r="B47" s="135"/>
      <c r="C47" s="135"/>
      <c r="D47" s="135"/>
      <c r="E47" s="136"/>
      <c r="F47" s="63" t="s">
        <v>60</v>
      </c>
      <c r="G47" s="64">
        <f>G44+G45</f>
        <v>0</v>
      </c>
    </row>
    <row r="48" spans="1:7">
      <c r="A48" s="85"/>
      <c r="B48" s="143" t="s">
        <v>74</v>
      </c>
      <c r="C48" s="144"/>
      <c r="D48" s="144"/>
      <c r="E48" s="144"/>
      <c r="F48" s="144"/>
      <c r="G48" s="145"/>
    </row>
    <row r="49" spans="1:7" ht="15.75" customHeight="1">
      <c r="A49" s="56">
        <v>1.1000000000000001</v>
      </c>
      <c r="B49" s="65" t="s">
        <v>8</v>
      </c>
      <c r="C49" s="66" t="s">
        <v>9</v>
      </c>
      <c r="D49" s="48">
        <v>1500</v>
      </c>
      <c r="E49" s="84">
        <f>'BPU-Lot n°1'!E9</f>
        <v>0</v>
      </c>
      <c r="F49" s="49">
        <v>3</v>
      </c>
      <c r="G49" s="50">
        <f t="shared" si="0"/>
        <v>0</v>
      </c>
    </row>
    <row r="50" spans="1:7">
      <c r="A50" s="56">
        <v>2.2000000000000002</v>
      </c>
      <c r="B50" s="67" t="s">
        <v>15</v>
      </c>
      <c r="C50" s="66" t="s">
        <v>9</v>
      </c>
      <c r="D50" s="48">
        <v>1500</v>
      </c>
      <c r="E50" s="84">
        <f>'BPU-Lot n°1'!E15</f>
        <v>0</v>
      </c>
      <c r="F50" s="49">
        <v>3</v>
      </c>
      <c r="G50" s="50">
        <f t="shared" si="0"/>
        <v>0</v>
      </c>
    </row>
    <row r="51" spans="1:7">
      <c r="A51" s="137"/>
      <c r="B51" s="138"/>
      <c r="C51" s="138"/>
      <c r="D51" s="138"/>
      <c r="E51" s="138"/>
      <c r="F51" s="138"/>
      <c r="G51" s="139"/>
    </row>
    <row r="52" spans="1:7" ht="13.5" thickBot="1">
      <c r="A52" s="140"/>
      <c r="B52" s="141"/>
      <c r="C52" s="141"/>
      <c r="D52" s="141"/>
      <c r="E52" s="142"/>
      <c r="F52" s="61" t="s">
        <v>60</v>
      </c>
      <c r="G52" s="62">
        <f>G50+G49</f>
        <v>0</v>
      </c>
    </row>
    <row r="53" spans="1:7">
      <c r="A53" s="86"/>
      <c r="B53" s="143" t="s">
        <v>75</v>
      </c>
      <c r="C53" s="144"/>
      <c r="D53" s="144"/>
      <c r="E53" s="144"/>
      <c r="F53" s="144"/>
      <c r="G53" s="145"/>
    </row>
    <row r="54" spans="1:7">
      <c r="A54" s="68">
        <v>4.0999999999999996</v>
      </c>
      <c r="B54" s="69" t="s">
        <v>24</v>
      </c>
      <c r="C54" s="58" t="s">
        <v>9</v>
      </c>
      <c r="D54" s="48">
        <v>17830</v>
      </c>
      <c r="E54" s="84">
        <f>'BPU-Lot n°1'!E27</f>
        <v>0</v>
      </c>
      <c r="F54" s="49">
        <v>2</v>
      </c>
      <c r="G54" s="50">
        <f>F54*E54*D54</f>
        <v>0</v>
      </c>
    </row>
    <row r="55" spans="1:7">
      <c r="A55" s="68">
        <v>6.1</v>
      </c>
      <c r="B55" s="70" t="s">
        <v>28</v>
      </c>
      <c r="C55" s="58" t="s">
        <v>9</v>
      </c>
      <c r="D55" s="48">
        <v>580</v>
      </c>
      <c r="E55" s="84">
        <f>'BPU-Lot n°1'!E35</f>
        <v>0</v>
      </c>
      <c r="F55" s="49">
        <v>10</v>
      </c>
      <c r="G55" s="50">
        <f t="shared" ref="G55:G58" si="2">F55*E55*D55</f>
        <v>0</v>
      </c>
    </row>
    <row r="56" spans="1:7">
      <c r="A56" s="71">
        <v>8.1</v>
      </c>
      <c r="B56" s="72" t="s">
        <v>35</v>
      </c>
      <c r="C56" s="48" t="s">
        <v>4</v>
      </c>
      <c r="D56" s="48">
        <v>4</v>
      </c>
      <c r="E56" s="84">
        <f>'BPU-Lot n°1'!E41</f>
        <v>0</v>
      </c>
      <c r="F56" s="49">
        <v>1</v>
      </c>
      <c r="G56" s="50">
        <f t="shared" si="2"/>
        <v>0</v>
      </c>
    </row>
    <row r="57" spans="1:7">
      <c r="A57" s="71">
        <v>8.1999999999999993</v>
      </c>
      <c r="B57" s="72" t="s">
        <v>36</v>
      </c>
      <c r="C57" s="48" t="s">
        <v>4</v>
      </c>
      <c r="D57" s="48">
        <v>5</v>
      </c>
      <c r="E57" s="84">
        <f>'BPU-Lot n°1'!E42</f>
        <v>0</v>
      </c>
      <c r="F57" s="49">
        <v>1</v>
      </c>
      <c r="G57" s="50">
        <f t="shared" si="2"/>
        <v>0</v>
      </c>
    </row>
    <row r="58" spans="1:7">
      <c r="A58" s="71">
        <v>8.3000000000000007</v>
      </c>
      <c r="B58" s="72" t="s">
        <v>37</v>
      </c>
      <c r="C58" s="48" t="s">
        <v>4</v>
      </c>
      <c r="D58" s="48">
        <v>5</v>
      </c>
      <c r="E58" s="84">
        <f>'BPU-Lot n°1'!E43</f>
        <v>0</v>
      </c>
      <c r="F58" s="49">
        <v>1</v>
      </c>
      <c r="G58" s="50">
        <f t="shared" si="2"/>
        <v>0</v>
      </c>
    </row>
    <row r="59" spans="1:7">
      <c r="A59" s="137"/>
      <c r="B59" s="138"/>
      <c r="C59" s="138"/>
      <c r="D59" s="138"/>
      <c r="E59" s="138"/>
      <c r="F59" s="138"/>
      <c r="G59" s="139"/>
    </row>
    <row r="60" spans="1:7" ht="13.5" thickBot="1">
      <c r="A60" s="140"/>
      <c r="B60" s="141"/>
      <c r="C60" s="141"/>
      <c r="D60" s="141"/>
      <c r="E60" s="142"/>
      <c r="F60" s="61" t="s">
        <v>60</v>
      </c>
      <c r="G60" s="62">
        <f>G58+G57+G56+G55+G54</f>
        <v>0</v>
      </c>
    </row>
    <row r="61" spans="1:7">
      <c r="A61" s="88"/>
      <c r="B61" s="143" t="s">
        <v>76</v>
      </c>
      <c r="C61" s="144"/>
      <c r="D61" s="144"/>
      <c r="E61" s="144"/>
      <c r="F61" s="144"/>
      <c r="G61" s="145"/>
    </row>
    <row r="62" spans="1:7" ht="15.75" customHeight="1">
      <c r="A62" s="51" t="s">
        <v>77</v>
      </c>
      <c r="B62" s="52" t="s">
        <v>65</v>
      </c>
      <c r="C62" s="53" t="s">
        <v>9</v>
      </c>
      <c r="D62" s="48">
        <v>1500</v>
      </c>
      <c r="E62" s="84">
        <f>'BPU-Lot n°1'!E9</f>
        <v>0</v>
      </c>
      <c r="F62" s="49">
        <v>2</v>
      </c>
      <c r="G62" s="50">
        <f t="shared" si="0"/>
        <v>0</v>
      </c>
    </row>
    <row r="63" spans="1:7">
      <c r="A63" s="56">
        <v>2.2000000000000002</v>
      </c>
      <c r="B63" s="59" t="s">
        <v>15</v>
      </c>
      <c r="C63" s="58" t="s">
        <v>9</v>
      </c>
      <c r="D63" s="48">
        <v>1500</v>
      </c>
      <c r="E63" s="84">
        <f>'BPU-Lot n°1'!E15</f>
        <v>0</v>
      </c>
      <c r="F63" s="49">
        <v>2</v>
      </c>
      <c r="G63" s="50">
        <f t="shared" si="0"/>
        <v>0</v>
      </c>
    </row>
    <row r="64" spans="1:7">
      <c r="A64" s="60">
        <v>8.1999999999999993</v>
      </c>
      <c r="B64" s="52" t="s">
        <v>36</v>
      </c>
      <c r="C64" s="47" t="s">
        <v>4</v>
      </c>
      <c r="D64" s="48">
        <v>6</v>
      </c>
      <c r="E64" s="84">
        <f>'BPU-Lot n°1'!E42</f>
        <v>0</v>
      </c>
      <c r="F64" s="49">
        <v>1</v>
      </c>
      <c r="G64" s="50">
        <f t="shared" si="0"/>
        <v>0</v>
      </c>
    </row>
    <row r="65" spans="1:7">
      <c r="A65" s="149"/>
      <c r="B65" s="150"/>
      <c r="C65" s="150"/>
      <c r="D65" s="150"/>
      <c r="E65" s="150"/>
      <c r="F65" s="150"/>
      <c r="G65" s="151"/>
    </row>
    <row r="66" spans="1:7" ht="13.5" thickBot="1">
      <c r="A66" s="134"/>
      <c r="B66" s="135"/>
      <c r="C66" s="135"/>
      <c r="D66" s="135"/>
      <c r="E66" s="136"/>
      <c r="F66" s="61" t="s">
        <v>60</v>
      </c>
      <c r="G66" s="62">
        <f>SUM(G62:G64)</f>
        <v>0</v>
      </c>
    </row>
    <row r="67" spans="1:7">
      <c r="A67" s="86"/>
      <c r="B67" s="143" t="s">
        <v>78</v>
      </c>
      <c r="C67" s="144"/>
      <c r="D67" s="144"/>
      <c r="E67" s="144"/>
      <c r="F67" s="144"/>
      <c r="G67" s="145"/>
    </row>
    <row r="68" spans="1:7" ht="22.5">
      <c r="A68" s="56"/>
      <c r="B68" s="73" t="s">
        <v>79</v>
      </c>
      <c r="C68" s="58"/>
      <c r="D68" s="48"/>
      <c r="E68" s="49"/>
      <c r="F68" s="49"/>
      <c r="G68" s="50"/>
    </row>
    <row r="69" spans="1:7">
      <c r="A69" s="56">
        <v>1.1000000000000001</v>
      </c>
      <c r="B69" s="52" t="s">
        <v>8</v>
      </c>
      <c r="C69" s="58" t="s">
        <v>9</v>
      </c>
      <c r="D69" s="48">
        <v>56380</v>
      </c>
      <c r="E69" s="84">
        <f>'BPU-Lot n°1'!E9</f>
        <v>0</v>
      </c>
      <c r="F69" s="49">
        <v>2</v>
      </c>
      <c r="G69" s="50">
        <f t="shared" ref="G69:G112" si="3">F69*E69*D69</f>
        <v>0</v>
      </c>
    </row>
    <row r="70" spans="1:7" ht="22.5">
      <c r="A70" s="56">
        <v>1.2</v>
      </c>
      <c r="B70" s="52" t="s">
        <v>10</v>
      </c>
      <c r="C70" s="58" t="s">
        <v>9</v>
      </c>
      <c r="D70" s="48">
        <v>6500</v>
      </c>
      <c r="E70" s="84">
        <f>'BPU-Lot n°1'!E10</f>
        <v>0</v>
      </c>
      <c r="F70" s="49">
        <v>2</v>
      </c>
      <c r="G70" s="50">
        <f t="shared" si="3"/>
        <v>0</v>
      </c>
    </row>
    <row r="71" spans="1:7" ht="22.5">
      <c r="A71" s="56">
        <v>2.5</v>
      </c>
      <c r="B71" s="59" t="s">
        <v>18</v>
      </c>
      <c r="C71" s="58" t="s">
        <v>9</v>
      </c>
      <c r="D71" s="48">
        <v>6500</v>
      </c>
      <c r="E71" s="84">
        <f>'BPU-Lot n°1'!E18</f>
        <v>0</v>
      </c>
      <c r="F71" s="49">
        <v>2</v>
      </c>
      <c r="G71" s="50">
        <f t="shared" si="3"/>
        <v>0</v>
      </c>
    </row>
    <row r="72" spans="1:7">
      <c r="A72" s="56">
        <v>2.2000000000000002</v>
      </c>
      <c r="B72" s="59" t="s">
        <v>15</v>
      </c>
      <c r="C72" s="58" t="s">
        <v>9</v>
      </c>
      <c r="D72" s="48">
        <v>56380</v>
      </c>
      <c r="E72" s="84">
        <f>'BPU-Lot n°1'!E15</f>
        <v>0</v>
      </c>
      <c r="F72" s="49">
        <v>2</v>
      </c>
      <c r="G72" s="50">
        <f t="shared" si="3"/>
        <v>0</v>
      </c>
    </row>
    <row r="73" spans="1:7">
      <c r="A73" s="60">
        <v>8.1</v>
      </c>
      <c r="B73" s="52" t="s">
        <v>35</v>
      </c>
      <c r="C73" s="47" t="s">
        <v>4</v>
      </c>
      <c r="D73" s="48">
        <v>15</v>
      </c>
      <c r="E73" s="84">
        <f>'BPU-Lot n°1'!E41</f>
        <v>0</v>
      </c>
      <c r="F73" s="49">
        <v>1</v>
      </c>
      <c r="G73" s="50">
        <f t="shared" si="3"/>
        <v>0</v>
      </c>
    </row>
    <row r="74" spans="1:7">
      <c r="A74" s="60">
        <v>8.1999999999999993</v>
      </c>
      <c r="B74" s="52" t="s">
        <v>36</v>
      </c>
      <c r="C74" s="47" t="s">
        <v>4</v>
      </c>
      <c r="D74" s="48">
        <v>10</v>
      </c>
      <c r="E74" s="84">
        <f>'BPU-Lot n°1'!E42</f>
        <v>0</v>
      </c>
      <c r="F74" s="49">
        <v>1</v>
      </c>
      <c r="G74" s="50">
        <f t="shared" si="3"/>
        <v>0</v>
      </c>
    </row>
    <row r="75" spans="1:7">
      <c r="A75" s="137"/>
      <c r="B75" s="138"/>
      <c r="C75" s="138"/>
      <c r="D75" s="138"/>
      <c r="E75" s="138"/>
      <c r="F75" s="138"/>
      <c r="G75" s="139"/>
    </row>
    <row r="76" spans="1:7" ht="13.5" thickBot="1">
      <c r="A76" s="134"/>
      <c r="B76" s="135"/>
      <c r="C76" s="135"/>
      <c r="D76" s="135"/>
      <c r="E76" s="136"/>
      <c r="F76" s="61" t="s">
        <v>60</v>
      </c>
      <c r="G76" s="62">
        <f>SUM(G69:G74)</f>
        <v>0</v>
      </c>
    </row>
    <row r="77" spans="1:7">
      <c r="A77" s="85"/>
      <c r="B77" s="143" t="s">
        <v>80</v>
      </c>
      <c r="C77" s="144"/>
      <c r="D77" s="144"/>
      <c r="E77" s="144"/>
      <c r="F77" s="144"/>
      <c r="G77" s="145"/>
    </row>
    <row r="78" spans="1:7">
      <c r="A78" s="60">
        <v>9.1</v>
      </c>
      <c r="B78" s="52" t="s">
        <v>41</v>
      </c>
      <c r="C78" s="47" t="s">
        <v>42</v>
      </c>
      <c r="D78" s="48">
        <v>4</v>
      </c>
      <c r="E78" s="84">
        <f>'BPU-Lot n°1'!E48</f>
        <v>0</v>
      </c>
      <c r="F78" s="49">
        <v>6</v>
      </c>
      <c r="G78" s="50">
        <f t="shared" si="3"/>
        <v>0</v>
      </c>
    </row>
    <row r="79" spans="1:7">
      <c r="A79" s="60">
        <v>9.1999999999999993</v>
      </c>
      <c r="B79" s="52" t="s">
        <v>43</v>
      </c>
      <c r="C79" s="47" t="s">
        <v>42</v>
      </c>
      <c r="D79" s="48">
        <v>4</v>
      </c>
      <c r="E79" s="84">
        <f>'BPU-Lot n°1'!E49</f>
        <v>0</v>
      </c>
      <c r="F79" s="49">
        <v>6</v>
      </c>
      <c r="G79" s="50">
        <f t="shared" si="3"/>
        <v>0</v>
      </c>
    </row>
    <row r="80" spans="1:7">
      <c r="A80" s="149"/>
      <c r="B80" s="150"/>
      <c r="C80" s="150"/>
      <c r="D80" s="150"/>
      <c r="E80" s="150"/>
      <c r="F80" s="150"/>
      <c r="G80" s="151"/>
    </row>
    <row r="81" spans="1:7" ht="13.5" thickBot="1">
      <c r="A81" s="163"/>
      <c r="B81" s="164"/>
      <c r="C81" s="164"/>
      <c r="D81" s="164"/>
      <c r="E81" s="165"/>
      <c r="F81" s="61" t="s">
        <v>60</v>
      </c>
      <c r="G81" s="62">
        <f>SUM(G78:G79)</f>
        <v>0</v>
      </c>
    </row>
    <row r="82" spans="1:7">
      <c r="A82" s="85"/>
      <c r="B82" s="143" t="s">
        <v>81</v>
      </c>
      <c r="C82" s="144"/>
      <c r="D82" s="144"/>
      <c r="E82" s="144"/>
      <c r="F82" s="144"/>
      <c r="G82" s="145"/>
    </row>
    <row r="83" spans="1:7" ht="17.25" customHeight="1">
      <c r="A83" s="56">
        <v>1.1000000000000001</v>
      </c>
      <c r="B83" s="52" t="s">
        <v>8</v>
      </c>
      <c r="C83" s="58" t="s">
        <v>9</v>
      </c>
      <c r="D83" s="48">
        <v>66800</v>
      </c>
      <c r="E83" s="84">
        <f>'BPU-Lot n°1'!E9</f>
        <v>0</v>
      </c>
      <c r="F83" s="49">
        <v>4</v>
      </c>
      <c r="G83" s="50">
        <f t="shared" si="3"/>
        <v>0</v>
      </c>
    </row>
    <row r="84" spans="1:7">
      <c r="A84" s="56">
        <v>2.2000000000000002</v>
      </c>
      <c r="B84" s="59" t="s">
        <v>15</v>
      </c>
      <c r="C84" s="58" t="s">
        <v>9</v>
      </c>
      <c r="D84" s="48">
        <v>40800</v>
      </c>
      <c r="E84" s="84">
        <f>'BPU-Lot n°1'!E15</f>
        <v>0</v>
      </c>
      <c r="F84" s="49">
        <v>4</v>
      </c>
      <c r="G84" s="50">
        <f t="shared" si="3"/>
        <v>0</v>
      </c>
    </row>
    <row r="85" spans="1:7">
      <c r="A85" s="56">
        <v>2.2999999999999998</v>
      </c>
      <c r="B85" s="52" t="s">
        <v>16</v>
      </c>
      <c r="C85" s="58" t="s">
        <v>9</v>
      </c>
      <c r="D85" s="48">
        <v>26000</v>
      </c>
      <c r="E85" s="84">
        <f>'BPU-Lot n°1'!E16</f>
        <v>0</v>
      </c>
      <c r="F85" s="49">
        <v>4</v>
      </c>
      <c r="G85" s="50">
        <f t="shared" si="3"/>
        <v>0</v>
      </c>
    </row>
    <row r="86" spans="1:7" ht="22.5">
      <c r="A86" s="56">
        <v>2.6</v>
      </c>
      <c r="B86" s="59" t="s">
        <v>19</v>
      </c>
      <c r="C86" s="58" t="s">
        <v>9</v>
      </c>
      <c r="D86" s="48">
        <v>800</v>
      </c>
      <c r="E86" s="84">
        <f>'BPU-Lot n°1'!E19</f>
        <v>0</v>
      </c>
      <c r="F86" s="49">
        <v>3</v>
      </c>
      <c r="G86" s="50">
        <f t="shared" si="3"/>
        <v>0</v>
      </c>
    </row>
    <row r="87" spans="1:7">
      <c r="A87" s="56">
        <v>6.1</v>
      </c>
      <c r="B87" s="57" t="s">
        <v>28</v>
      </c>
      <c r="C87" s="47" t="s">
        <v>9</v>
      </c>
      <c r="D87" s="48">
        <v>9700</v>
      </c>
      <c r="E87" s="84">
        <f>'BPU-Lot n°1'!E35</f>
        <v>0</v>
      </c>
      <c r="F87" s="49">
        <v>4</v>
      </c>
      <c r="G87" s="50">
        <f t="shared" si="3"/>
        <v>0</v>
      </c>
    </row>
    <row r="88" spans="1:7">
      <c r="A88" s="60">
        <v>8.1</v>
      </c>
      <c r="B88" s="52" t="s">
        <v>35</v>
      </c>
      <c r="C88" s="47" t="s">
        <v>4</v>
      </c>
      <c r="D88" s="48">
        <v>10</v>
      </c>
      <c r="E88" s="84">
        <f>'BPU-Lot n°1'!E41</f>
        <v>0</v>
      </c>
      <c r="F88" s="49">
        <v>1</v>
      </c>
      <c r="G88" s="50">
        <f t="shared" si="3"/>
        <v>0</v>
      </c>
    </row>
    <row r="89" spans="1:7">
      <c r="A89" s="60">
        <v>8.1999999999999993</v>
      </c>
      <c r="B89" s="52" t="s">
        <v>36</v>
      </c>
      <c r="C89" s="47" t="s">
        <v>4</v>
      </c>
      <c r="D89" s="48">
        <v>20</v>
      </c>
      <c r="E89" s="84">
        <f>'BPU-Lot n°1'!E42</f>
        <v>0</v>
      </c>
      <c r="F89" s="49">
        <v>1</v>
      </c>
      <c r="G89" s="50">
        <f t="shared" si="3"/>
        <v>0</v>
      </c>
    </row>
    <row r="90" spans="1:7">
      <c r="A90" s="146"/>
      <c r="B90" s="147"/>
      <c r="C90" s="147"/>
      <c r="D90" s="147"/>
      <c r="E90" s="147"/>
      <c r="F90" s="147"/>
      <c r="G90" s="148"/>
    </row>
    <row r="91" spans="1:7" ht="13.5" thickBot="1">
      <c r="A91" s="134"/>
      <c r="B91" s="135"/>
      <c r="C91" s="135"/>
      <c r="D91" s="135"/>
      <c r="E91" s="136"/>
      <c r="F91" s="61" t="s">
        <v>60</v>
      </c>
      <c r="G91" s="62">
        <f>SUM(G83:G89)</f>
        <v>0</v>
      </c>
    </row>
    <row r="92" spans="1:7">
      <c r="A92" s="98"/>
      <c r="B92" s="157" t="s">
        <v>82</v>
      </c>
      <c r="C92" s="158"/>
      <c r="D92" s="158"/>
      <c r="E92" s="158"/>
      <c r="F92" s="158"/>
      <c r="G92" s="159"/>
    </row>
    <row r="93" spans="1:7">
      <c r="A93" s="56">
        <v>1.1000000000000001</v>
      </c>
      <c r="B93" s="52" t="s">
        <v>8</v>
      </c>
      <c r="C93" s="58" t="s">
        <v>9</v>
      </c>
      <c r="D93" s="48">
        <v>8400</v>
      </c>
      <c r="E93" s="84">
        <f>'BPU-Lot n°1'!E9</f>
        <v>0</v>
      </c>
      <c r="F93" s="49">
        <v>10</v>
      </c>
      <c r="G93" s="50">
        <f t="shared" si="3"/>
        <v>0</v>
      </c>
    </row>
    <row r="94" spans="1:7">
      <c r="A94" s="56">
        <v>2.2999999999999998</v>
      </c>
      <c r="B94" s="52" t="s">
        <v>16</v>
      </c>
      <c r="C94" s="58" t="s">
        <v>9</v>
      </c>
      <c r="D94" s="48">
        <v>8400</v>
      </c>
      <c r="E94" s="84">
        <f>'BPU-Lot n°1'!E16</f>
        <v>0</v>
      </c>
      <c r="F94" s="49">
        <v>10</v>
      </c>
      <c r="G94" s="50">
        <f t="shared" si="3"/>
        <v>0</v>
      </c>
    </row>
    <row r="95" spans="1:7">
      <c r="A95" s="137"/>
      <c r="B95" s="138"/>
      <c r="C95" s="138"/>
      <c r="D95" s="138"/>
      <c r="E95" s="138"/>
      <c r="F95" s="138"/>
      <c r="G95" s="139"/>
    </row>
    <row r="96" spans="1:7" ht="13.5" thickBot="1">
      <c r="A96" s="140"/>
      <c r="B96" s="141"/>
      <c r="C96" s="141"/>
      <c r="D96" s="141"/>
      <c r="E96" s="142"/>
      <c r="F96" s="61" t="s">
        <v>60</v>
      </c>
      <c r="G96" s="62">
        <f>SUM(G93:G94)</f>
        <v>0</v>
      </c>
    </row>
    <row r="97" spans="1:7">
      <c r="A97" s="85"/>
      <c r="B97" s="143" t="s">
        <v>83</v>
      </c>
      <c r="C97" s="144"/>
      <c r="D97" s="144"/>
      <c r="E97" s="144"/>
      <c r="F97" s="144"/>
      <c r="G97" s="145"/>
    </row>
    <row r="98" spans="1:7" ht="22.5">
      <c r="A98" s="45"/>
      <c r="B98" s="75" t="s">
        <v>84</v>
      </c>
      <c r="C98" s="47"/>
      <c r="D98" s="48"/>
      <c r="E98" s="49"/>
      <c r="F98" s="49"/>
      <c r="G98" s="50"/>
    </row>
    <row r="99" spans="1:7" ht="14.25" customHeight="1">
      <c r="A99" s="56">
        <v>1.1000000000000001</v>
      </c>
      <c r="B99" s="52" t="s">
        <v>8</v>
      </c>
      <c r="C99" s="58" t="s">
        <v>9</v>
      </c>
      <c r="D99" s="48">
        <v>168000</v>
      </c>
      <c r="E99" s="84">
        <f>'BPU-Lot n°1'!E9</f>
        <v>0</v>
      </c>
      <c r="F99" s="49">
        <v>2</v>
      </c>
      <c r="G99" s="50">
        <f t="shared" si="3"/>
        <v>0</v>
      </c>
    </row>
    <row r="100" spans="1:7">
      <c r="A100" s="56">
        <v>2.2000000000000002</v>
      </c>
      <c r="B100" s="59" t="s">
        <v>15</v>
      </c>
      <c r="C100" s="58" t="s">
        <v>9</v>
      </c>
      <c r="D100" s="48">
        <v>168000</v>
      </c>
      <c r="E100" s="84">
        <f>'BPU-Lot n°1'!E15</f>
        <v>0</v>
      </c>
      <c r="F100" s="49">
        <v>2</v>
      </c>
      <c r="G100" s="50">
        <f t="shared" si="3"/>
        <v>0</v>
      </c>
    </row>
    <row r="101" spans="1:7">
      <c r="A101" s="137"/>
      <c r="B101" s="138"/>
      <c r="C101" s="138"/>
      <c r="D101" s="138"/>
      <c r="E101" s="138"/>
      <c r="F101" s="138"/>
      <c r="G101" s="139"/>
    </row>
    <row r="102" spans="1:7" ht="13.5" thickBot="1">
      <c r="A102" s="134"/>
      <c r="B102" s="135"/>
      <c r="C102" s="135"/>
      <c r="D102" s="135"/>
      <c r="E102" s="136"/>
      <c r="F102" s="61" t="s">
        <v>60</v>
      </c>
      <c r="G102" s="62">
        <f>SUM(G99:G100)</f>
        <v>0</v>
      </c>
    </row>
    <row r="103" spans="1:7">
      <c r="A103" s="85"/>
      <c r="B103" s="143" t="s">
        <v>85</v>
      </c>
      <c r="C103" s="144"/>
      <c r="D103" s="144"/>
      <c r="E103" s="144"/>
      <c r="F103" s="144"/>
      <c r="G103" s="145"/>
    </row>
    <row r="104" spans="1:7" ht="22.5">
      <c r="A104" s="56">
        <v>1.2</v>
      </c>
      <c r="B104" s="52" t="s">
        <v>10</v>
      </c>
      <c r="C104" s="58" t="s">
        <v>9</v>
      </c>
      <c r="D104" s="48">
        <v>7700</v>
      </c>
      <c r="E104" s="84">
        <f>'BPU-Lot n°1'!E10</f>
        <v>0</v>
      </c>
      <c r="F104" s="49">
        <v>2</v>
      </c>
      <c r="G104" s="50">
        <f t="shared" si="3"/>
        <v>0</v>
      </c>
    </row>
    <row r="105" spans="1:7" ht="22.5">
      <c r="A105" s="56">
        <v>2.6</v>
      </c>
      <c r="B105" s="59" t="s">
        <v>19</v>
      </c>
      <c r="C105" s="58" t="s">
        <v>9</v>
      </c>
      <c r="D105" s="48">
        <v>7700</v>
      </c>
      <c r="E105" s="84">
        <f>'BPU-Lot n°1'!E19</f>
        <v>0</v>
      </c>
      <c r="F105" s="49">
        <v>2</v>
      </c>
      <c r="G105" s="50">
        <f t="shared" si="3"/>
        <v>0</v>
      </c>
    </row>
    <row r="106" spans="1:7">
      <c r="A106" s="60">
        <v>8.1</v>
      </c>
      <c r="B106" s="52" t="s">
        <v>35</v>
      </c>
      <c r="C106" s="47" t="s">
        <v>4</v>
      </c>
      <c r="D106" s="48">
        <v>6</v>
      </c>
      <c r="E106" s="84">
        <f>'BPU-Lot n°1'!E41</f>
        <v>0</v>
      </c>
      <c r="F106" s="49">
        <v>1</v>
      </c>
      <c r="G106" s="50">
        <f t="shared" si="3"/>
        <v>0</v>
      </c>
    </row>
    <row r="107" spans="1:7">
      <c r="A107" s="60">
        <v>8.1999999999999993</v>
      </c>
      <c r="B107" s="52" t="s">
        <v>36</v>
      </c>
      <c r="C107" s="47" t="s">
        <v>4</v>
      </c>
      <c r="D107" s="48">
        <v>6</v>
      </c>
      <c r="E107" s="84">
        <f>'BPU-Lot n°1'!E42</f>
        <v>0</v>
      </c>
      <c r="F107" s="49">
        <v>1</v>
      </c>
      <c r="G107" s="50">
        <f t="shared" si="3"/>
        <v>0</v>
      </c>
    </row>
    <row r="108" spans="1:7">
      <c r="A108" s="60">
        <v>8.3000000000000007</v>
      </c>
      <c r="B108" s="52" t="s">
        <v>37</v>
      </c>
      <c r="C108" s="47" t="s">
        <v>4</v>
      </c>
      <c r="D108" s="48">
        <v>6</v>
      </c>
      <c r="E108" s="84">
        <f>'BPU-Lot n°1'!E43</f>
        <v>0</v>
      </c>
      <c r="F108" s="49">
        <v>1</v>
      </c>
      <c r="G108" s="50">
        <f t="shared" si="3"/>
        <v>0</v>
      </c>
    </row>
    <row r="109" spans="1:7">
      <c r="A109" s="146"/>
      <c r="B109" s="147"/>
      <c r="C109" s="147"/>
      <c r="D109" s="147"/>
      <c r="E109" s="147"/>
      <c r="F109" s="147"/>
      <c r="G109" s="148"/>
    </row>
    <row r="110" spans="1:7" ht="13.5" thickBot="1">
      <c r="A110" s="134"/>
      <c r="B110" s="135"/>
      <c r="C110" s="135"/>
      <c r="D110" s="135"/>
      <c r="E110" s="136"/>
      <c r="F110" s="61" t="s">
        <v>60</v>
      </c>
      <c r="G110" s="62">
        <f>SUM(G104:G108)</f>
        <v>0</v>
      </c>
    </row>
    <row r="111" spans="1:7">
      <c r="A111" s="85"/>
      <c r="B111" s="143" t="s">
        <v>86</v>
      </c>
      <c r="C111" s="144"/>
      <c r="D111" s="144"/>
      <c r="E111" s="144"/>
      <c r="F111" s="144"/>
      <c r="G111" s="145"/>
    </row>
    <row r="112" spans="1:7" ht="24" customHeight="1">
      <c r="A112" s="60">
        <v>3.2</v>
      </c>
      <c r="B112" s="52" t="s">
        <v>23</v>
      </c>
      <c r="C112" s="58" t="s">
        <v>9</v>
      </c>
      <c r="D112" s="48">
        <v>160</v>
      </c>
      <c r="E112" s="84">
        <f>'BPU-Lot n°1'!E24</f>
        <v>0</v>
      </c>
      <c r="F112" s="49">
        <v>1</v>
      </c>
      <c r="G112" s="50">
        <f t="shared" si="3"/>
        <v>0</v>
      </c>
    </row>
    <row r="113" spans="1:7" ht="19.5" customHeight="1">
      <c r="A113" s="56">
        <v>2.4</v>
      </c>
      <c r="B113" s="52" t="s">
        <v>17</v>
      </c>
      <c r="C113" s="58" t="s">
        <v>9</v>
      </c>
      <c r="D113" s="48">
        <v>160</v>
      </c>
      <c r="E113" s="84">
        <f>'BPU-Lot n°1'!E17</f>
        <v>0</v>
      </c>
      <c r="F113" s="49">
        <v>1</v>
      </c>
      <c r="G113" s="50">
        <f t="shared" ref="G113:G163" si="4">F113*E113*D113</f>
        <v>0</v>
      </c>
    </row>
    <row r="114" spans="1:7" ht="10.5" customHeight="1">
      <c r="A114" s="56">
        <v>1.1000000000000001</v>
      </c>
      <c r="B114" s="52" t="s">
        <v>8</v>
      </c>
      <c r="C114" s="58" t="s">
        <v>9</v>
      </c>
      <c r="D114" s="48">
        <v>520</v>
      </c>
      <c r="E114" s="84">
        <f>'BPU-Lot n°1'!E9</f>
        <v>0</v>
      </c>
      <c r="F114" s="49">
        <v>1</v>
      </c>
      <c r="G114" s="50">
        <f t="shared" si="4"/>
        <v>0</v>
      </c>
    </row>
    <row r="115" spans="1:7">
      <c r="A115" s="56">
        <v>2.2999999999999998</v>
      </c>
      <c r="B115" s="52" t="s">
        <v>16</v>
      </c>
      <c r="C115" s="58" t="s">
        <v>9</v>
      </c>
      <c r="D115" s="48">
        <v>520</v>
      </c>
      <c r="E115" s="84">
        <f>'BPU-Lot n°1'!E16</f>
        <v>0</v>
      </c>
      <c r="F115" s="49">
        <v>1</v>
      </c>
      <c r="G115" s="50">
        <f t="shared" si="4"/>
        <v>0</v>
      </c>
    </row>
    <row r="116" spans="1:7">
      <c r="A116" s="146"/>
      <c r="B116" s="147"/>
      <c r="C116" s="147"/>
      <c r="D116" s="147"/>
      <c r="E116" s="147"/>
      <c r="F116" s="147"/>
      <c r="G116" s="148"/>
    </row>
    <row r="117" spans="1:7" ht="13.5" thickBot="1">
      <c r="A117" s="134"/>
      <c r="B117" s="135"/>
      <c r="C117" s="135"/>
      <c r="D117" s="135"/>
      <c r="E117" s="136"/>
      <c r="F117" s="61" t="s">
        <v>60</v>
      </c>
      <c r="G117" s="62">
        <f>SUM(G112:G115)</f>
        <v>0</v>
      </c>
    </row>
    <row r="118" spans="1:7">
      <c r="A118" s="85"/>
      <c r="B118" s="143" t="s">
        <v>87</v>
      </c>
      <c r="C118" s="144"/>
      <c r="D118" s="144"/>
      <c r="E118" s="144"/>
      <c r="F118" s="144"/>
      <c r="G118" s="145"/>
    </row>
    <row r="119" spans="1:7" ht="22.5" customHeight="1">
      <c r="A119" s="56">
        <v>1.2</v>
      </c>
      <c r="B119" s="52" t="s">
        <v>10</v>
      </c>
      <c r="C119" s="58" t="s">
        <v>9</v>
      </c>
      <c r="D119" s="48">
        <v>7800</v>
      </c>
      <c r="E119" s="84">
        <f>'BPU-Lot n°1'!E10</f>
        <v>0</v>
      </c>
      <c r="F119" s="49">
        <v>1</v>
      </c>
      <c r="G119" s="50">
        <f t="shared" si="4"/>
        <v>0</v>
      </c>
    </row>
    <row r="120" spans="1:7">
      <c r="A120" s="56">
        <v>2.2999999999999998</v>
      </c>
      <c r="B120" s="52" t="s">
        <v>16</v>
      </c>
      <c r="C120" s="58" t="s">
        <v>9</v>
      </c>
      <c r="D120" s="48">
        <v>7800</v>
      </c>
      <c r="E120" s="84">
        <f>'BPU-Lot n°1'!E16</f>
        <v>0</v>
      </c>
      <c r="F120" s="49">
        <v>1</v>
      </c>
      <c r="G120" s="50">
        <f t="shared" si="4"/>
        <v>0</v>
      </c>
    </row>
    <row r="121" spans="1:7" ht="22.5">
      <c r="A121" s="110" t="s">
        <v>51</v>
      </c>
      <c r="B121" s="111" t="s">
        <v>52</v>
      </c>
      <c r="C121" s="112" t="s">
        <v>46</v>
      </c>
      <c r="D121" s="113">
        <v>0</v>
      </c>
      <c r="E121" s="114">
        <f>'BPU-Lot n°1'!E55</f>
        <v>0</v>
      </c>
      <c r="F121" s="115">
        <v>2</v>
      </c>
      <c r="G121" s="116">
        <v>0</v>
      </c>
    </row>
    <row r="122" spans="1:7">
      <c r="A122" s="137"/>
      <c r="B122" s="138"/>
      <c r="C122" s="138"/>
      <c r="D122" s="138"/>
      <c r="E122" s="138"/>
      <c r="F122" s="138"/>
      <c r="G122" s="139"/>
    </row>
    <row r="123" spans="1:7" ht="13.5" thickBot="1">
      <c r="A123" s="140"/>
      <c r="B123" s="141"/>
      <c r="C123" s="141"/>
      <c r="D123" s="141"/>
      <c r="E123" s="142"/>
      <c r="F123" s="61" t="s">
        <v>60</v>
      </c>
      <c r="G123" s="62">
        <f>SUM(G119:G121)</f>
        <v>0</v>
      </c>
    </row>
    <row r="124" spans="1:7">
      <c r="A124" s="86"/>
      <c r="B124" s="143" t="s">
        <v>88</v>
      </c>
      <c r="C124" s="144"/>
      <c r="D124" s="144"/>
      <c r="E124" s="144"/>
      <c r="F124" s="144"/>
      <c r="G124" s="145"/>
    </row>
    <row r="125" spans="1:7" ht="15.75" customHeight="1">
      <c r="A125" s="56">
        <v>1.1000000000000001</v>
      </c>
      <c r="B125" s="52" t="s">
        <v>8</v>
      </c>
      <c r="C125" s="58" t="s">
        <v>9</v>
      </c>
      <c r="D125" s="48">
        <v>2000</v>
      </c>
      <c r="E125" s="84">
        <f>'BPU-Lot n°1'!E9</f>
        <v>0</v>
      </c>
      <c r="F125" s="49">
        <v>2</v>
      </c>
      <c r="G125" s="50">
        <f t="shared" si="4"/>
        <v>0</v>
      </c>
    </row>
    <row r="126" spans="1:7">
      <c r="A126" s="56">
        <v>2.2000000000000002</v>
      </c>
      <c r="B126" s="59" t="s">
        <v>15</v>
      </c>
      <c r="C126" s="58" t="s">
        <v>9</v>
      </c>
      <c r="D126" s="48">
        <v>2000</v>
      </c>
      <c r="E126" s="84">
        <f>'BPU-Lot n°1'!E15</f>
        <v>0</v>
      </c>
      <c r="F126" s="49">
        <v>2</v>
      </c>
      <c r="G126" s="50">
        <f t="shared" si="4"/>
        <v>0</v>
      </c>
    </row>
    <row r="127" spans="1:7">
      <c r="A127" s="137"/>
      <c r="B127" s="138"/>
      <c r="C127" s="138"/>
      <c r="D127" s="138"/>
      <c r="E127" s="138"/>
      <c r="F127" s="138"/>
      <c r="G127" s="139"/>
    </row>
    <row r="128" spans="1:7" ht="13.5" thickBot="1">
      <c r="A128" s="140"/>
      <c r="B128" s="141"/>
      <c r="C128" s="141"/>
      <c r="D128" s="141"/>
      <c r="E128" s="142"/>
      <c r="F128" s="61" t="s">
        <v>60</v>
      </c>
      <c r="G128" s="62">
        <f>SUM(G125:G126)</f>
        <v>0</v>
      </c>
    </row>
    <row r="129" spans="1:7">
      <c r="A129" s="86"/>
      <c r="B129" s="143" t="s">
        <v>89</v>
      </c>
      <c r="C129" s="144"/>
      <c r="D129" s="144"/>
      <c r="E129" s="144"/>
      <c r="F129" s="144"/>
      <c r="G129" s="145"/>
    </row>
    <row r="130" spans="1:7" ht="16.5" customHeight="1">
      <c r="A130" s="56">
        <v>1.1000000000000001</v>
      </c>
      <c r="B130" s="52" t="s">
        <v>8</v>
      </c>
      <c r="C130" s="58" t="s">
        <v>9</v>
      </c>
      <c r="D130" s="48">
        <v>100</v>
      </c>
      <c r="E130" s="84">
        <f>'BPU-Lot n°1'!E9</f>
        <v>0</v>
      </c>
      <c r="F130" s="49">
        <v>6</v>
      </c>
      <c r="G130" s="50">
        <f t="shared" si="4"/>
        <v>0</v>
      </c>
    </row>
    <row r="131" spans="1:7">
      <c r="A131" s="56">
        <v>2.2000000000000002</v>
      </c>
      <c r="B131" s="59" t="s">
        <v>15</v>
      </c>
      <c r="C131" s="58" t="s">
        <v>9</v>
      </c>
      <c r="D131" s="48">
        <v>100</v>
      </c>
      <c r="E131" s="84">
        <f>'BPU-Lot n°1'!E15</f>
        <v>0</v>
      </c>
      <c r="F131" s="49">
        <v>6</v>
      </c>
      <c r="G131" s="50">
        <f t="shared" si="4"/>
        <v>0</v>
      </c>
    </row>
    <row r="132" spans="1:7">
      <c r="A132" s="60">
        <v>8.1</v>
      </c>
      <c r="B132" s="52" t="s">
        <v>35</v>
      </c>
      <c r="C132" s="47" t="s">
        <v>4</v>
      </c>
      <c r="D132" s="48">
        <v>1</v>
      </c>
      <c r="E132" s="84">
        <f>'BPU-Lot n°1'!E41</f>
        <v>0</v>
      </c>
      <c r="F132" s="49">
        <v>1</v>
      </c>
      <c r="G132" s="50">
        <f t="shared" si="4"/>
        <v>0</v>
      </c>
    </row>
    <row r="133" spans="1:7" ht="24" customHeight="1">
      <c r="A133" s="60">
        <v>3.1</v>
      </c>
      <c r="B133" s="52" t="s">
        <v>90</v>
      </c>
      <c r="C133" s="58" t="s">
        <v>9</v>
      </c>
      <c r="D133" s="48">
        <v>40</v>
      </c>
      <c r="E133" s="84">
        <f>'BPU-Lot n°1'!E23</f>
        <v>0</v>
      </c>
      <c r="F133" s="49">
        <v>1</v>
      </c>
      <c r="G133" s="50">
        <f t="shared" si="4"/>
        <v>0</v>
      </c>
    </row>
    <row r="134" spans="1:7" ht="24.75" customHeight="1">
      <c r="A134" s="60">
        <v>3.2</v>
      </c>
      <c r="B134" s="52" t="s">
        <v>23</v>
      </c>
      <c r="C134" s="58" t="s">
        <v>9</v>
      </c>
      <c r="D134" s="48">
        <v>40</v>
      </c>
      <c r="E134" s="84">
        <f>'BPU-Lot n°1'!E24</f>
        <v>0</v>
      </c>
      <c r="F134" s="49">
        <v>1</v>
      </c>
      <c r="G134" s="50">
        <f t="shared" si="4"/>
        <v>0</v>
      </c>
    </row>
    <row r="135" spans="1:7">
      <c r="A135" s="149"/>
      <c r="B135" s="150"/>
      <c r="C135" s="150"/>
      <c r="D135" s="150"/>
      <c r="E135" s="150"/>
      <c r="F135" s="150"/>
      <c r="G135" s="151"/>
    </row>
    <row r="136" spans="1:7" ht="13.5" thickBot="1">
      <c r="A136" s="134"/>
      <c r="B136" s="135"/>
      <c r="C136" s="135"/>
      <c r="D136" s="135"/>
      <c r="E136" s="136"/>
      <c r="F136" s="63" t="s">
        <v>60</v>
      </c>
      <c r="G136" s="64">
        <f>SUM(G130:G134)</f>
        <v>0</v>
      </c>
    </row>
    <row r="137" spans="1:7">
      <c r="A137" s="87"/>
      <c r="B137" s="143" t="s">
        <v>91</v>
      </c>
      <c r="C137" s="144"/>
      <c r="D137" s="144"/>
      <c r="E137" s="144"/>
      <c r="F137" s="144"/>
      <c r="G137" s="145"/>
    </row>
    <row r="138" spans="1:7">
      <c r="A138" s="76">
        <v>9.1</v>
      </c>
      <c r="B138" s="65" t="s">
        <v>41</v>
      </c>
      <c r="C138" s="77" t="s">
        <v>42</v>
      </c>
      <c r="D138" s="48">
        <v>10</v>
      </c>
      <c r="E138" s="84">
        <f>'BPU-Lot n°1'!E48</f>
        <v>0</v>
      </c>
      <c r="F138" s="49">
        <v>6</v>
      </c>
      <c r="G138" s="50">
        <f t="shared" ref="G138:G139" si="5">F138*E138*D138</f>
        <v>0</v>
      </c>
    </row>
    <row r="139" spans="1:7" ht="14.25" customHeight="1">
      <c r="A139" s="76">
        <v>9.1999999999999993</v>
      </c>
      <c r="B139" s="65" t="s">
        <v>43</v>
      </c>
      <c r="C139" s="77" t="s">
        <v>42</v>
      </c>
      <c r="D139" s="48">
        <v>5</v>
      </c>
      <c r="E139" s="84">
        <f>'BPU-Lot n°1'!E49</f>
        <v>0</v>
      </c>
      <c r="F139" s="49">
        <v>6</v>
      </c>
      <c r="G139" s="50">
        <f t="shared" si="5"/>
        <v>0</v>
      </c>
    </row>
    <row r="140" spans="1:7">
      <c r="A140" s="149"/>
      <c r="B140" s="150"/>
      <c r="C140" s="150"/>
      <c r="D140" s="150"/>
      <c r="E140" s="150"/>
      <c r="F140" s="150"/>
      <c r="G140" s="151"/>
    </row>
    <row r="141" spans="1:7" ht="13.5" thickBot="1">
      <c r="A141" s="134"/>
      <c r="B141" s="135"/>
      <c r="C141" s="135"/>
      <c r="D141" s="135"/>
      <c r="E141" s="136"/>
      <c r="F141" s="61" t="s">
        <v>60</v>
      </c>
      <c r="G141" s="62">
        <f>SUM(G138:G139)</f>
        <v>0</v>
      </c>
    </row>
    <row r="142" spans="1:7">
      <c r="A142" s="85"/>
      <c r="B142" s="143" t="s">
        <v>92</v>
      </c>
      <c r="C142" s="144"/>
      <c r="D142" s="144"/>
      <c r="E142" s="144"/>
      <c r="F142" s="144"/>
      <c r="G142" s="145"/>
    </row>
    <row r="143" spans="1:7" ht="15.75" customHeight="1">
      <c r="A143" s="56">
        <v>1.1000000000000001</v>
      </c>
      <c r="B143" s="52" t="s">
        <v>8</v>
      </c>
      <c r="C143" s="58" t="s">
        <v>9</v>
      </c>
      <c r="D143" s="48">
        <v>13350</v>
      </c>
      <c r="E143" s="84">
        <f>'BPU-Lot n°1'!E9</f>
        <v>0</v>
      </c>
      <c r="F143" s="49">
        <v>2</v>
      </c>
      <c r="G143" s="50">
        <f t="shared" si="4"/>
        <v>0</v>
      </c>
    </row>
    <row r="144" spans="1:7">
      <c r="A144" s="56">
        <v>2.2000000000000002</v>
      </c>
      <c r="B144" s="59" t="s">
        <v>15</v>
      </c>
      <c r="C144" s="58" t="s">
        <v>9</v>
      </c>
      <c r="D144" s="48">
        <v>13350</v>
      </c>
      <c r="E144" s="84">
        <f>'BPU-Lot n°1'!E15</f>
        <v>0</v>
      </c>
      <c r="F144" s="49">
        <v>2</v>
      </c>
      <c r="G144" s="50">
        <f t="shared" si="4"/>
        <v>0</v>
      </c>
    </row>
    <row r="145" spans="1:7" ht="22.5">
      <c r="A145" s="56">
        <v>2.6</v>
      </c>
      <c r="B145" s="59" t="s">
        <v>19</v>
      </c>
      <c r="C145" s="58" t="s">
        <v>9</v>
      </c>
      <c r="D145" s="48">
        <v>300</v>
      </c>
      <c r="E145" s="84">
        <f>'BPU-Lot n°1'!E19</f>
        <v>0</v>
      </c>
      <c r="F145" s="49">
        <v>2</v>
      </c>
      <c r="G145" s="50">
        <f t="shared" si="4"/>
        <v>0</v>
      </c>
    </row>
    <row r="146" spans="1:7">
      <c r="A146" s="56">
        <v>2.2999999999999998</v>
      </c>
      <c r="B146" s="52" t="s">
        <v>16</v>
      </c>
      <c r="C146" s="58" t="s">
        <v>9</v>
      </c>
      <c r="D146" s="48">
        <v>150</v>
      </c>
      <c r="E146" s="84">
        <f>'BPU-Lot n°1'!E16</f>
        <v>0</v>
      </c>
      <c r="F146" s="49">
        <v>2</v>
      </c>
      <c r="G146" s="50">
        <f t="shared" si="4"/>
        <v>0</v>
      </c>
    </row>
    <row r="147" spans="1:7">
      <c r="A147" s="60">
        <v>8.1999999999999993</v>
      </c>
      <c r="B147" s="52" t="s">
        <v>36</v>
      </c>
      <c r="C147" s="47" t="s">
        <v>4</v>
      </c>
      <c r="D147" s="48">
        <v>6</v>
      </c>
      <c r="E147" s="84">
        <f>'BPU-Lot n°1'!E42</f>
        <v>0</v>
      </c>
      <c r="F147" s="49">
        <v>1</v>
      </c>
      <c r="G147" s="50">
        <f t="shared" si="4"/>
        <v>0</v>
      </c>
    </row>
    <row r="148" spans="1:7">
      <c r="A148" s="78" t="s">
        <v>44</v>
      </c>
      <c r="B148" s="57" t="s">
        <v>45</v>
      </c>
      <c r="C148" s="47" t="s">
        <v>46</v>
      </c>
      <c r="D148" s="48">
        <f>SUM(E143:E147)</f>
        <v>0</v>
      </c>
      <c r="E148" s="84">
        <f>'BPU-Lot n°1'!E52</f>
        <v>0</v>
      </c>
      <c r="F148" s="49">
        <v>2</v>
      </c>
      <c r="G148" s="50">
        <f>D148*1.24*F148</f>
        <v>0</v>
      </c>
    </row>
    <row r="149" spans="1:7">
      <c r="A149" s="146"/>
      <c r="B149" s="147"/>
      <c r="C149" s="147"/>
      <c r="D149" s="147"/>
      <c r="E149" s="147"/>
      <c r="F149" s="147"/>
      <c r="G149" s="148"/>
    </row>
    <row r="150" spans="1:7" ht="13.5" thickBot="1">
      <c r="A150" s="134"/>
      <c r="B150" s="135"/>
      <c r="C150" s="135"/>
      <c r="D150" s="135"/>
      <c r="E150" s="136"/>
      <c r="F150" s="61" t="s">
        <v>60</v>
      </c>
      <c r="G150" s="62">
        <f>SUM(G143:G148)</f>
        <v>0</v>
      </c>
    </row>
    <row r="151" spans="1:7">
      <c r="A151" s="85"/>
      <c r="B151" s="143" t="s">
        <v>93</v>
      </c>
      <c r="C151" s="144"/>
      <c r="D151" s="144"/>
      <c r="E151" s="144"/>
      <c r="F151" s="144"/>
      <c r="G151" s="145"/>
    </row>
    <row r="152" spans="1:7" ht="14.25" customHeight="1">
      <c r="A152" s="56">
        <v>1.1000000000000001</v>
      </c>
      <c r="B152" s="52" t="s">
        <v>8</v>
      </c>
      <c r="C152" s="58" t="s">
        <v>9</v>
      </c>
      <c r="D152" s="48">
        <v>1500</v>
      </c>
      <c r="E152" s="84">
        <f>'BPU-Lot n°1'!E9</f>
        <v>0</v>
      </c>
      <c r="F152" s="49">
        <v>2</v>
      </c>
      <c r="G152" s="50">
        <f t="shared" si="4"/>
        <v>0</v>
      </c>
    </row>
    <row r="153" spans="1:7">
      <c r="A153" s="56">
        <v>2.2000000000000002</v>
      </c>
      <c r="B153" s="59" t="s">
        <v>15</v>
      </c>
      <c r="C153" s="58" t="s">
        <v>9</v>
      </c>
      <c r="D153" s="48">
        <v>1500</v>
      </c>
      <c r="E153" s="84">
        <f>'BPU-Lot n°1'!E15</f>
        <v>0</v>
      </c>
      <c r="F153" s="49">
        <v>2</v>
      </c>
      <c r="G153" s="50">
        <f t="shared" si="4"/>
        <v>0</v>
      </c>
    </row>
    <row r="154" spans="1:7">
      <c r="A154" s="60">
        <v>8.1</v>
      </c>
      <c r="B154" s="52" t="s">
        <v>35</v>
      </c>
      <c r="C154" s="47" t="s">
        <v>4</v>
      </c>
      <c r="D154" s="48">
        <v>4</v>
      </c>
      <c r="E154" s="84">
        <f>'BPU-Lot n°1'!E41</f>
        <v>0</v>
      </c>
      <c r="F154" s="49">
        <v>1</v>
      </c>
      <c r="G154" s="50">
        <f t="shared" si="4"/>
        <v>0</v>
      </c>
    </row>
    <row r="155" spans="1:7">
      <c r="A155" s="60">
        <v>8.1999999999999993</v>
      </c>
      <c r="B155" s="52" t="s">
        <v>36</v>
      </c>
      <c r="C155" s="47" t="s">
        <v>4</v>
      </c>
      <c r="D155" s="48">
        <v>4</v>
      </c>
      <c r="E155" s="84">
        <f>'BPU-Lot n°1'!E42</f>
        <v>0</v>
      </c>
      <c r="F155" s="49">
        <v>1</v>
      </c>
      <c r="G155" s="50">
        <f t="shared" si="4"/>
        <v>0</v>
      </c>
    </row>
    <row r="156" spans="1:7">
      <c r="A156" s="78" t="s">
        <v>47</v>
      </c>
      <c r="B156" s="57" t="s">
        <v>48</v>
      </c>
      <c r="C156" s="47" t="s">
        <v>46</v>
      </c>
      <c r="D156" s="48">
        <f>SUM(E152:E155)</f>
        <v>0</v>
      </c>
      <c r="E156" s="84">
        <f>'BPU-Lot n°1'!E53</f>
        <v>0</v>
      </c>
      <c r="F156" s="49">
        <v>2</v>
      </c>
      <c r="G156" s="50">
        <f>D156*1.3*F156</f>
        <v>0</v>
      </c>
    </row>
    <row r="157" spans="1:7">
      <c r="A157" s="146"/>
      <c r="B157" s="147"/>
      <c r="C157" s="147"/>
      <c r="D157" s="147"/>
      <c r="E157" s="147"/>
      <c r="F157" s="147"/>
      <c r="G157" s="148"/>
    </row>
    <row r="158" spans="1:7" ht="13.5" thickBot="1">
      <c r="A158" s="134"/>
      <c r="B158" s="135"/>
      <c r="C158" s="135"/>
      <c r="D158" s="135"/>
      <c r="E158" s="136"/>
      <c r="F158" s="63" t="s">
        <v>60</v>
      </c>
      <c r="G158" s="64">
        <f>SUM(G152:G156)</f>
        <v>0</v>
      </c>
    </row>
    <row r="159" spans="1:7">
      <c r="A159" s="87"/>
      <c r="B159" s="143" t="s">
        <v>94</v>
      </c>
      <c r="C159" s="144"/>
      <c r="D159" s="144"/>
      <c r="E159" s="144"/>
      <c r="F159" s="144"/>
      <c r="G159" s="145"/>
    </row>
    <row r="160" spans="1:7" ht="15.75" customHeight="1">
      <c r="A160" s="79">
        <v>1.1000000000000001</v>
      </c>
      <c r="B160" s="65" t="s">
        <v>8</v>
      </c>
      <c r="C160" s="66" t="s">
        <v>9</v>
      </c>
      <c r="D160" s="48">
        <v>80000</v>
      </c>
      <c r="E160" s="84">
        <f>'BPU-Lot n°1'!E9</f>
        <v>0</v>
      </c>
      <c r="F160" s="49">
        <v>2</v>
      </c>
      <c r="G160" s="50">
        <f t="shared" si="4"/>
        <v>0</v>
      </c>
    </row>
    <row r="161" spans="1:7">
      <c r="A161" s="79">
        <v>2.2000000000000002</v>
      </c>
      <c r="B161" s="67" t="s">
        <v>15</v>
      </c>
      <c r="C161" s="66" t="s">
        <v>9</v>
      </c>
      <c r="D161" s="48">
        <v>80000</v>
      </c>
      <c r="E161" s="84">
        <f>'BPU-Lot n°1'!E15</f>
        <v>0</v>
      </c>
      <c r="F161" s="49">
        <v>2</v>
      </c>
      <c r="G161" s="50">
        <f t="shared" si="4"/>
        <v>0</v>
      </c>
    </row>
    <row r="162" spans="1:7">
      <c r="A162" s="76">
        <v>8.1</v>
      </c>
      <c r="B162" s="65" t="s">
        <v>35</v>
      </c>
      <c r="C162" s="77" t="s">
        <v>4</v>
      </c>
      <c r="D162" s="48">
        <v>8</v>
      </c>
      <c r="E162" s="84">
        <f>'BPU-Lot n°1'!E41</f>
        <v>0</v>
      </c>
      <c r="F162" s="49">
        <v>1</v>
      </c>
      <c r="G162" s="50">
        <f t="shared" si="4"/>
        <v>0</v>
      </c>
    </row>
    <row r="163" spans="1:7">
      <c r="A163" s="76">
        <v>8.1999999999999993</v>
      </c>
      <c r="B163" s="65" t="s">
        <v>36</v>
      </c>
      <c r="C163" s="77" t="s">
        <v>4</v>
      </c>
      <c r="D163" s="48">
        <v>8</v>
      </c>
      <c r="E163" s="84">
        <f>'BPU-Lot n°1'!E42</f>
        <v>0</v>
      </c>
      <c r="F163" s="49">
        <v>1</v>
      </c>
      <c r="G163" s="50">
        <f t="shared" si="4"/>
        <v>0</v>
      </c>
    </row>
    <row r="164" spans="1:7" ht="22.5">
      <c r="A164" s="80" t="s">
        <v>49</v>
      </c>
      <c r="B164" s="65" t="s">
        <v>95</v>
      </c>
      <c r="C164" s="77" t="s">
        <v>46</v>
      </c>
      <c r="D164" s="48">
        <f>E160+E161+E162+E163</f>
        <v>0</v>
      </c>
      <c r="E164" s="84">
        <f>'BPU-Lot n°1'!E54</f>
        <v>0</v>
      </c>
      <c r="F164" s="49">
        <v>2</v>
      </c>
      <c r="G164" s="50">
        <f>D164*1.34*F164</f>
        <v>0</v>
      </c>
    </row>
    <row r="165" spans="1:7">
      <c r="A165" s="146"/>
      <c r="B165" s="147"/>
      <c r="C165" s="147"/>
      <c r="D165" s="147"/>
      <c r="E165" s="147"/>
      <c r="F165" s="147"/>
      <c r="G165" s="148"/>
    </row>
    <row r="166" spans="1:7" ht="13.5" thickBot="1">
      <c r="A166" s="134"/>
      <c r="B166" s="135"/>
      <c r="C166" s="135"/>
      <c r="D166" s="135"/>
      <c r="E166" s="136"/>
      <c r="F166" s="61" t="s">
        <v>60</v>
      </c>
      <c r="G166" s="62">
        <f>SUM(G160:G164)</f>
        <v>0</v>
      </c>
    </row>
    <row r="167" spans="1:7">
      <c r="A167" s="74"/>
      <c r="B167" s="74"/>
      <c r="C167" s="81"/>
      <c r="D167" s="82"/>
      <c r="E167" s="81"/>
      <c r="F167" s="81"/>
      <c r="G167" s="83"/>
    </row>
    <row r="168" spans="1:7">
      <c r="A168" s="74"/>
      <c r="B168" s="74"/>
      <c r="C168" s="81"/>
      <c r="D168" s="82"/>
      <c r="E168" s="81"/>
      <c r="F168" s="81"/>
      <c r="G168" s="83"/>
    </row>
    <row r="169" spans="1:7">
      <c r="A169" s="74"/>
      <c r="B169" s="74"/>
      <c r="C169" s="81"/>
      <c r="D169" s="82"/>
      <c r="E169" s="152" t="s">
        <v>96</v>
      </c>
      <c r="F169" s="153"/>
      <c r="G169" s="84">
        <f>SUM(G30+G42+G47+G52+G66+G76+G81+G91+G96+G110+G102+G117+G123+G128+G136+G141+G150+G158+G166+G60)</f>
        <v>0</v>
      </c>
    </row>
    <row r="170" spans="1:7">
      <c r="A170" s="74"/>
      <c r="B170" s="74"/>
      <c r="C170" s="81"/>
      <c r="D170" s="82"/>
      <c r="E170" s="152" t="s">
        <v>98</v>
      </c>
      <c r="F170" s="153"/>
      <c r="G170" s="84">
        <f>SUM(G169*4)</f>
        <v>0</v>
      </c>
    </row>
  </sheetData>
  <sheetProtection algorithmName="SHA-512" hashValue="ho6f7pRBXATjgsTrkmFgNUqMD0K2L7/CovQ0UIuPhD7mRps3Z1FfjGlvbvq0DIi+88fuuSQfjfvPWtWnRVdG+w==" saltValue="46RQDk/GsByJ2s3eGIydsg==" spinCount="100000" sheet="1" objects="1" scenarios="1"/>
  <mergeCells count="62">
    <mergeCell ref="A90:G90"/>
    <mergeCell ref="B2:G2"/>
    <mergeCell ref="B31:G31"/>
    <mergeCell ref="B67:G67"/>
    <mergeCell ref="B82:G82"/>
    <mergeCell ref="B77:G77"/>
    <mergeCell ref="B61:G61"/>
    <mergeCell ref="B53:G53"/>
    <mergeCell ref="B48:G48"/>
    <mergeCell ref="B43:G43"/>
    <mergeCell ref="A76:E76"/>
    <mergeCell ref="A80:G80"/>
    <mergeCell ref="A81:E81"/>
    <mergeCell ref="B6:G6"/>
    <mergeCell ref="B103:G103"/>
    <mergeCell ref="B111:G111"/>
    <mergeCell ref="B118:G118"/>
    <mergeCell ref="B124:G124"/>
    <mergeCell ref="A109:G109"/>
    <mergeCell ref="A110:E110"/>
    <mergeCell ref="A116:G116"/>
    <mergeCell ref="A117:E117"/>
    <mergeCell ref="A122:G122"/>
    <mergeCell ref="A123:E123"/>
    <mergeCell ref="E169:F169"/>
    <mergeCell ref="E170:F170"/>
    <mergeCell ref="B3:G3"/>
    <mergeCell ref="B92:G92"/>
    <mergeCell ref="A42:E42"/>
    <mergeCell ref="A41:G41"/>
    <mergeCell ref="A46:G46"/>
    <mergeCell ref="A47:E47"/>
    <mergeCell ref="A51:G51"/>
    <mergeCell ref="A52:E52"/>
    <mergeCell ref="A59:G59"/>
    <mergeCell ref="A60:E60"/>
    <mergeCell ref="A65:G65"/>
    <mergeCell ref="A66:E66"/>
    <mergeCell ref="A75:G75"/>
    <mergeCell ref="B129:G129"/>
    <mergeCell ref="A165:G165"/>
    <mergeCell ref="A166:E166"/>
    <mergeCell ref="A127:G127"/>
    <mergeCell ref="A128:E128"/>
    <mergeCell ref="A135:G135"/>
    <mergeCell ref="A136:E136"/>
    <mergeCell ref="A141:E141"/>
    <mergeCell ref="A140:G140"/>
    <mergeCell ref="B137:G137"/>
    <mergeCell ref="B142:G142"/>
    <mergeCell ref="B151:G151"/>
    <mergeCell ref="B159:G159"/>
    <mergeCell ref="A149:G149"/>
    <mergeCell ref="A150:E150"/>
    <mergeCell ref="A157:G157"/>
    <mergeCell ref="A158:E158"/>
    <mergeCell ref="A91:E91"/>
    <mergeCell ref="A95:G95"/>
    <mergeCell ref="A96:E96"/>
    <mergeCell ref="A101:G101"/>
    <mergeCell ref="A102:E102"/>
    <mergeCell ref="B97:G97"/>
  </mergeCells>
  <phoneticPr fontId="4" type="noConversion"/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89FEC03BEA7C409835066A70EAACFD" ma:contentTypeVersion="3" ma:contentTypeDescription="Crée un document." ma:contentTypeScope="" ma:versionID="7c9d5c84f0f4ce9b143e4c88775b6188">
  <xsd:schema xmlns:xsd="http://www.w3.org/2001/XMLSchema" xmlns:xs="http://www.w3.org/2001/XMLSchema" xmlns:p="http://schemas.microsoft.com/office/2006/metadata/properties" xmlns:ns2="07c63092-63c3-4748-9131-f643a5f75d91" targetNamespace="http://schemas.microsoft.com/office/2006/metadata/properties" ma:root="true" ma:fieldsID="02a07206e4c403b1c66f8447478676c1" ns2:_="">
    <xsd:import namespace="07c63092-63c3-4748-9131-f643a5f75d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c63092-63c3-4748-9131-f643a5f75d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1B7E85-CE34-46A5-9108-79224AF2BBC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C7914DB-0245-4A3D-BFA3-8FB173430A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37FDF4-EC58-4433-92B4-40E6EE9630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c63092-63c3-4748-9131-f643a5f75d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BPU-Lot n°1</vt:lpstr>
      <vt:lpstr>DQE- Lot n°1</vt:lpstr>
    </vt:vector>
  </TitlesOfParts>
  <Manager/>
  <Company>GPMB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Phu</dc:creator>
  <cp:keywords/>
  <dc:description/>
  <cp:lastModifiedBy>Nuno Mateos</cp:lastModifiedBy>
  <cp:revision/>
  <dcterms:created xsi:type="dcterms:W3CDTF">2024-12-04T14:47:58Z</dcterms:created>
  <dcterms:modified xsi:type="dcterms:W3CDTF">2025-09-11T09:35:38Z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0x0101002E89FEC03BEA7C409835066A70EAACFD</vt:lpwstr>
  </property>
</Properties>
</file>